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03" activeTab="1"/>
  </bookViews>
  <sheets>
    <sheet name="przedmiar" sheetId="1" r:id="rId1"/>
    <sheet name="KOSZTORYS " sheetId="2" r:id="rId2"/>
  </sheets>
  <definedNames>
    <definedName name="_xlnm.Print_Area" localSheetId="1">'KOSZTORYS '!$A$1:$I$159</definedName>
    <definedName name="_xlnm.Print_Area" localSheetId="0">'przedmiar'!$A$1:$I$147</definedName>
    <definedName name="_xlnm.Print_Titles" localSheetId="1">'KOSZTORYS '!$5:$6</definedName>
    <definedName name="_xlnm.Print_Titles" localSheetId="0">'przedmiar'!$5:$6</definedName>
  </definedNames>
  <calcPr fullCalcOnLoad="1" fullPrecision="0"/>
</workbook>
</file>

<file path=xl/sharedStrings.xml><?xml version="1.0" encoding="utf-8"?>
<sst xmlns="http://schemas.openxmlformats.org/spreadsheetml/2006/main" count="917" uniqueCount="238">
  <si>
    <t>Lp.</t>
  </si>
  <si>
    <t>km</t>
  </si>
  <si>
    <t>m</t>
  </si>
  <si>
    <t>D 01.01.01</t>
  </si>
  <si>
    <t>Jednostka</t>
  </si>
  <si>
    <t>Nazwa</t>
  </si>
  <si>
    <t>x</t>
  </si>
  <si>
    <t>Cena jednostkowa</t>
  </si>
  <si>
    <t>Wartość netto</t>
  </si>
  <si>
    <t>Wyszczególnienie elementów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</si>
  <si>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</si>
  <si>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</si>
  <si>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ryczałt</t>
  </si>
  <si>
    <t>ROBOTY PRZYGOTOWAWCZE</t>
  </si>
  <si>
    <t>ROBOTY ZIEMNE</t>
  </si>
  <si>
    <t>ROBOTY WYKOŃCZENIOWE</t>
  </si>
  <si>
    <t>Numer  SST (podstawa wyceny)</t>
  </si>
  <si>
    <t>Numer pozycji cenowej</t>
  </si>
  <si>
    <t>D 01.02.02</t>
  </si>
  <si>
    <t>Ilość</t>
  </si>
  <si>
    <t>Odtworzenie (wyznaczenie) trasy i punktów wysokościowych</t>
  </si>
  <si>
    <t>D 01.00.00</t>
  </si>
  <si>
    <t>Zdjęcie warstwy humusu lub (i) darniny</t>
  </si>
  <si>
    <t>D 02.00.00</t>
  </si>
  <si>
    <t>D 02.01.01</t>
  </si>
  <si>
    <t>Wykonanie wykopów w gruntach kategorii I-V</t>
  </si>
  <si>
    <t>D 06.00.00</t>
  </si>
  <si>
    <t>RAZEM: ROBOTY WYKOŃCZENIOWE</t>
  </si>
  <si>
    <t>RAZEM: ROBOTY PRZYGOTOWAWCZE</t>
  </si>
  <si>
    <t>RAZEM: ROBOTY ZIEMNE</t>
  </si>
  <si>
    <t>11</t>
  </si>
  <si>
    <t>D 04.00.00</t>
  </si>
  <si>
    <t>PODBUDOWY</t>
  </si>
  <si>
    <t>RAZEM: PODBUDOWY</t>
  </si>
  <si>
    <t>D 06.01.01</t>
  </si>
  <si>
    <t>Umocnienie skarp, rowów i ścieków</t>
  </si>
  <si>
    <t>D 08.00.00</t>
  </si>
  <si>
    <t>ELEMENTY ULIC</t>
  </si>
  <si>
    <t>RAZEM: ELEMENTY ULIC</t>
  </si>
  <si>
    <t>D 08.02.02</t>
  </si>
  <si>
    <t>D 08.03.01</t>
  </si>
  <si>
    <t>Obrzeża betonowe</t>
  </si>
  <si>
    <t>szt</t>
  </si>
  <si>
    <t>15</t>
  </si>
  <si>
    <t>D 01.02.04</t>
  </si>
  <si>
    <t>Rozbiórki elementów dróg ogrodzeń i przepustów</t>
  </si>
  <si>
    <t>D 02.03.01</t>
  </si>
  <si>
    <t>Wykonanie nasypów</t>
  </si>
  <si>
    <t>D 08.01.01</t>
  </si>
  <si>
    <t>Krawężniki betonowe</t>
  </si>
  <si>
    <t>D 03.00.00</t>
  </si>
  <si>
    <t>ODWODNIENIE KORPUSU DROGOWEGO</t>
  </si>
  <si>
    <t>D 03.02.01</t>
  </si>
  <si>
    <t>Kanalizacja deszczowa</t>
  </si>
  <si>
    <t>RAZEM: ODWODNIENIE KORPUSU DROGOWEGO</t>
  </si>
  <si>
    <t>D 04.01.01</t>
  </si>
  <si>
    <t>Koryto wraz z profilowaniem i zagęszczaniem podłoża</t>
  </si>
  <si>
    <t>24</t>
  </si>
  <si>
    <t>Wykonanie wykopów w gruntach kategorii I-V z transportem urobku na odkład/nasyp na odl. ponad 15km (suma x 1,1)</t>
  </si>
  <si>
    <t>23</t>
  </si>
  <si>
    <t xml:space="preserve">Chodniki z brukowej kostki betonowej </t>
  </si>
  <si>
    <t>D 03.01.01</t>
  </si>
  <si>
    <t>21</t>
  </si>
  <si>
    <t>D 04.05.00</t>
  </si>
  <si>
    <t>D 04.05.01</t>
  </si>
  <si>
    <t>42</t>
  </si>
  <si>
    <t>BUDOWA CHODNIKA DLA PIESZYCH</t>
  </si>
  <si>
    <t>71</t>
  </si>
  <si>
    <t>02
04</t>
  </si>
  <si>
    <t>D 07.00.00</t>
  </si>
  <si>
    <t>URZĄDZENIA BEZPIECZEŃSTWA RUCHU</t>
  </si>
  <si>
    <t>D 07.06.02</t>
  </si>
  <si>
    <t>RAZEM: URZĄDZENIA BEZPIECZEŃSTWA RUCHU</t>
  </si>
  <si>
    <t>41</t>
  </si>
  <si>
    <t xml:space="preserve">Wykonanie kompletnych drogowych studzienek ściekowych fi 500 mm </t>
  </si>
  <si>
    <r>
      <t>m</t>
    </r>
    <r>
      <rPr>
        <vertAlign val="superscript"/>
        <sz val="10"/>
        <rFont val="Arial"/>
        <family val="2"/>
      </rPr>
      <t>3</t>
    </r>
  </si>
  <si>
    <t>D 04.04.02</t>
  </si>
  <si>
    <t>Podbudowa z kruszywa łamanego stabilizowanego mechanicznie</t>
  </si>
  <si>
    <t>13</t>
  </si>
  <si>
    <t>22</t>
  </si>
  <si>
    <t>Rozbiórka przepustów z rur betonowych z uprzednim odkopaniem przepustu z odwozem gruzu - analogia</t>
  </si>
  <si>
    <t>Przepusty pod koroną drogi</t>
  </si>
  <si>
    <t>14</t>
  </si>
  <si>
    <t>Podbudowa i ulepszone podłoże z gruntu lub kruszywa stabilizowanego cementem</t>
  </si>
  <si>
    <t>Wykonanie podbudowy z gruntu stabilizowanego cementem, wytrzymałość Rm-2,5MPa, (gruntocement z betoniarki), grubość warstwy 15cm</t>
  </si>
  <si>
    <t>Urządzenia zabezpieczające ruch pieszych</t>
  </si>
  <si>
    <t>D 04.07.01</t>
  </si>
  <si>
    <t>Podbudowa z betonu asfaltowego</t>
  </si>
  <si>
    <t>34</t>
  </si>
  <si>
    <t>D 05.00.00</t>
  </si>
  <si>
    <t>NAWIERZCHNIE</t>
  </si>
  <si>
    <t>D 05.03.05</t>
  </si>
  <si>
    <t>Nawierzchnia z betonu asfaltowego</t>
  </si>
  <si>
    <t>RAZEM: NAWIERZCHNIE</t>
  </si>
  <si>
    <t>Mechaniczne usunięcie warstwy ziemi urodzajnej (humusu) gr. w-wy do 15cm (suma x 1,1)</t>
  </si>
  <si>
    <t>Rozbiórka podbudowy z kruszywa łamanego lub naturalnego na głębokość śr. 15cm z odwiezieniem na odkład na odl. ok. 5 km lub z oczyszczeniem na odkład do 5 km</t>
  </si>
  <si>
    <t>Rozbiórka nawierzchni z mieszanek mineralno-bitumicznych śr. gr. 10cm z odwiezieniem na odkład na odl. ok. 5 km lub z oczyszczeniem na odkład do 5 km</t>
  </si>
  <si>
    <t>Czyszczenie urządzeń odwadniających</t>
  </si>
  <si>
    <t>61</t>
  </si>
  <si>
    <t>Koryta wykonywane mechanicznie wraz z profilowaniem i zagęszczaniem podłoża w gruntach kat. I-VI, głębokość koryta 63-68cm</t>
  </si>
  <si>
    <t>Koryta wykonywane mechanicznie wraz z profilowaniem i zagęszczaniem podłoża w gruntach kat. I-VI, głębokość koryta 36-46cm</t>
  </si>
  <si>
    <t>Wykonanie podbudowy/nawierzchni z kruszywa łamanego 0/31,5, grubość 10 cm</t>
  </si>
  <si>
    <t>27</t>
  </si>
  <si>
    <t>D 05.03.26</t>
  </si>
  <si>
    <t>Zabezpieczenia nawierzchni geosiatką</t>
  </si>
  <si>
    <r>
      <t>m</t>
    </r>
    <r>
      <rPr>
        <vertAlign val="superscript"/>
        <sz val="10"/>
        <rFont val="Arial"/>
        <family val="2"/>
      </rPr>
      <t>2</t>
    </r>
  </si>
  <si>
    <t>Wzmocnienie połączenia nawierzchni geosiatką w ramach poszerzenia nawierzchni (gosiatki o wytrzymałości na rozciąganie 100kN w obu kierunkach)</t>
  </si>
  <si>
    <t>11a</t>
  </si>
  <si>
    <t>D 07.02.01</t>
  </si>
  <si>
    <t>Oznakowanie pionowe</t>
  </si>
  <si>
    <t>Ustawienie obrzeży betonowych o wymiarach 8x30cm na ławie betonowej z oporem 0,05m3/mb z wypełnieniem spoin zaprawą cementową</t>
  </si>
  <si>
    <t>91</t>
  </si>
  <si>
    <t>Rozebranie ścianek czołowych i ław fundamentowych przepustów z betonu - analogia</t>
  </si>
  <si>
    <t>Wykonanie ścianek czołowych z betonu C25/30 wraz z wykonaniem deskowania, zbrojenia i izolacji ścian</t>
  </si>
  <si>
    <t>Umocnienie dna rowu elementami prefabrykowanymi - ściekiem korytkowym wg KPED karta 01.03.</t>
  </si>
  <si>
    <t>D 01.02.01</t>
  </si>
  <si>
    <t>Usunięcie drzew lub krzewów</t>
  </si>
  <si>
    <t>szt.</t>
  </si>
  <si>
    <t xml:space="preserve">Ścinanie drzew o średnicy ponad 55 cm </t>
  </si>
  <si>
    <t>ha</t>
  </si>
  <si>
    <t>28,29</t>
  </si>
  <si>
    <t>Rozbiórka nawierzchni z pref. płyt betonowych, kostki wraz z podsypką z odwiezieniem na odkład na odl. ok. 5 km lub z oczyszczeniem na odkład do 5 km - analogia</t>
  </si>
  <si>
    <t>Rozbiórka istniejących ścianek wlotu przepustów pod drogą powiatową w km 0+265,00, 0+419,80 i 0+499,50 oraz widocznych i zasypanych (niewidocznych) ścianek przepustów pod zjazdami wg inwentaryzacji Wykonawcy wraz z odwozem gruzu na odległość do 10km</t>
  </si>
  <si>
    <t>Wykonanie ścianki czołowej na podłączeniu istn. rowu do studni rewizyjnej - km 0+367,50
V = 2,0m3</t>
  </si>
  <si>
    <t>Czyszczenie istn. przepustu pod drogą powiatową</t>
  </si>
  <si>
    <t>D 03.01.03</t>
  </si>
  <si>
    <t>31</t>
  </si>
  <si>
    <t>Wykonanie kompletnych studni rewizyjnych fi 120cm</t>
  </si>
  <si>
    <t>31a</t>
  </si>
  <si>
    <t>Wykonanie podbudowy z kruszywa łamanego 0/31,5, grubość 20cm</t>
  </si>
  <si>
    <t>Wykonanie podbudowy z kruszywa łamanego 0/31,5, grubość 15cm</t>
  </si>
  <si>
    <t>Wykonanie podbudowy z gruntu stabilizowanego cementem, wytrzymałość Rm-2,5MPa, (gruntocement z betoniarki), grubość warstwy 12cm</t>
  </si>
  <si>
    <t>Umocnienie skarp oraz terenu za chodnikiem betonowymi prefabrykowanymi płytami ażurowymi 60x40x8cm na podsypce cem.-piask. gr. 5cm</t>
  </si>
  <si>
    <t>D 08.05.00</t>
  </si>
  <si>
    <t>Ścieki z kostki betonowej</t>
  </si>
  <si>
    <t>D 08.05.03</t>
  </si>
  <si>
    <t>D 10.00.00</t>
  </si>
  <si>
    <t>INNE ROBOTY</t>
  </si>
  <si>
    <t>D 10.01.00</t>
  </si>
  <si>
    <t>MURY OPOROWE I INNE ELEMENTY</t>
  </si>
  <si>
    <t>D 10.01.01</t>
  </si>
  <si>
    <t>01</t>
  </si>
  <si>
    <t>Mur oporowy z żelbetowych elementów prefabrykowanych</t>
  </si>
  <si>
    <t>RAZEM: INNE ROBOTY</t>
  </si>
  <si>
    <t>Wykonanie podbudowy z kruszywa kamiennego 0/31,5, grubości 10cm zjazdów indywidualnych bitumicznych, od krawędzi chodnika do granicy pasa drogowego - wg tabela nr 3 Zjazdy
A = 34,1m2</t>
  </si>
  <si>
    <t>Wykonanie poboczy zjazdów z kruszywa łamanego 0/31,5 na szerokości 2x0,75m, grubości 10cm 
A = 57,0m2</t>
  </si>
  <si>
    <t>Wykonanie opaski przy chodniku z kruszywa łamanego 0/31,5 na szerokości 0,50m, grubości 10cm  (bez zjazdów) 
A = 148,0m2</t>
  </si>
  <si>
    <t>Podbudowa z gruntu stabilizowanego cementem pod chodnik (bez zjazdów)
A = 1100,00m2</t>
  </si>
  <si>
    <t>Koryto wykonane dla warstw konstrukcyjnych zatoki autobusowej
A = 130,0m2</t>
  </si>
  <si>
    <t>Podbudowa z gruntu stabilizowanego cementem dla wykonania zatoki autobusowej
A = 130,0m2</t>
  </si>
  <si>
    <t>Warstwa wiążąca wykonana na zjazdach - wg tabela 
nr 3 Zjazdy
A = 120,8m2</t>
  </si>
  <si>
    <t>Warstwa ścieralna wykonana na zjazdach - wg tabela 
nr 3 Zjazdy
A = 146,0m2</t>
  </si>
  <si>
    <t>Siatka ukladana pod warstwą wiążącą na poszerzeniu jezdni 
A = 588,0m2</t>
  </si>
  <si>
    <t>Odtworzenie istn. oznakowania zatoki autobusowej</t>
  </si>
  <si>
    <t>Wykonanie chodników z kostki brukowej betonowej grubości 8cm kolorowej na podsypce cementowo-piaskowej gr. 3cm</t>
  </si>
  <si>
    <t>Wykonanie chodników z kostki brukowej betonowej grubości 6cm, na podsypce cementowo-piaskowej gr. 3cm</t>
  </si>
  <si>
    <t>Krawężnik przy chodniku w miejscu przejazdu przez chodnik (zjazdu) - zamykający, układany na płask - wg tabela nr 3 Zjazdy
L = 44,5m</t>
  </si>
  <si>
    <t>Ułożenie ścieku z kostki betonowej na ławie betonowej</t>
  </si>
  <si>
    <t>Wykonanie rowu krytego (kolektora deszczowego) z rur z polipropylennu lub HDPE o średnicy 300 mm, na ławie z pospółki gr. 30cm - wg rys. nr 2  - Plan sytuacyjny oraz rys. 4 - Profil podłużny chodnika
L =35,5+43,5+26+12+23,5+20 = 160,5m</t>
  </si>
  <si>
    <t>Zakup i montaż stalowej bariery wygrodzeniowej typu U11a  wraz z wykonaniem fundamentów betonowych pod słupki lub zamocowanie balustrady na prebarykowanym murze oporowym - wg rys.nr 2 - Plan sytuacyjny
L = 20,0+6,0+8,0 = 34,0m</t>
  </si>
  <si>
    <t>Ustawienie krawężników betonowych o wymiarach 15x30cm na ławie betonowej z oporem 0,08m3/mb</t>
  </si>
  <si>
    <t>12</t>
  </si>
  <si>
    <t>D 10.08.00</t>
  </si>
  <si>
    <t>Urządzenia obce</t>
  </si>
  <si>
    <t>Zabezpieczenie istniejącej sieci teletechnicznej oraz gazociągu w miejscu skrzyżowania z projektowanym chodnikiem rurą dwudzielną osłonową</t>
  </si>
  <si>
    <t>Karczowanie zakrzaczeń oraz ścięcie i wyrównanie gałęzi na odcinkach:   km 0+267 - 0+310</t>
  </si>
  <si>
    <r>
      <t>Rozbebranie nawierzchni bitumicznej istniejących zjazdów - wg tabela nr 3 Zjazdy
A =139,0m</t>
    </r>
    <r>
      <rPr>
        <vertAlign val="superscript"/>
        <sz val="10"/>
        <rFont val="Arial Narrow"/>
        <family val="2"/>
      </rPr>
      <t>2</t>
    </r>
  </si>
  <si>
    <r>
      <t>Rozebranie nawierzchni z pref. płyt betonowych, kostki wraz z podsypką na zjazdach - wg tabela nr 3 Zjazdy
A =19,0m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</si>
  <si>
    <t>Wykopy w ramach wykonania rowu krytego oraz pod konstrukcję chodnika - wg tabeli nr 1 Roboty ziemne
V = 486,23</t>
  </si>
  <si>
    <t>Wykonanie nasypów z gruntu pozyskanego przez Wykonawcę - wg tabeli nr 1 Roboty ziemne
V =622,96m3</t>
  </si>
  <si>
    <t>Studnia betonowa średnicy 100cm z pokrywą i żeliwnym włazem, przelotowa z osadnikiem. W zakresie robót leży ponadto podłączenie rur i przykanalików do studni - wg rys. nr 2  - Plan sytuacyjny oraz rys. 4 - Profil podłużny chodnika
A =6szt.</t>
  </si>
  <si>
    <t>Dla oczyszczenia i profilowania rowu oraz dla terenu pod projektowany chodnik - tabela nr 2
A =1728</t>
  </si>
  <si>
    <t>Rozbiórka podbudowy i nawierzchni na zjazdach - tabela nr 3 Zjazdy
A =205,8m2</t>
  </si>
  <si>
    <t>Ścinanie drzew o średnicy ponad 55 cm wraz z karczowaniem pni oraz wywiezieniem dłużyc, gałęzi i karpiny ( drewno pocięte na odcinki dł. 1 m należy przetransporować i złożyc na bazę materiałową Inwestora Ropczyce ul. Robotniczna 38)</t>
  </si>
  <si>
    <t>Karczowanie zagajników, zakrzaczeń, ścięcie i wyrównanie gałęzi na trasie drogi w raz z utylizacją)</t>
  </si>
  <si>
    <t>Wykonanie nasypów mechanicznie z gruntów kategorii I-VI pozyskanego przez Wykonawcę przydatnego do budowy nasypu  - (suma x 1,1)</t>
  </si>
  <si>
    <t>Wykonanie nawierzchni zjazdów z kruszywa kamiennego 0/31,5, grubości 10cm, od krawędzi chodnika do granicy pasa drogowego - wg tabela nr 3 Zjazdy
A = 44m2</t>
  </si>
  <si>
    <t xml:space="preserve">Podbudowa z kruszywa łamanego 0/31,5, grubość 20cm, na zjazdach - chodnik na zjazdach oraz podbudowa z kruszywa zjazdów publicznych
A =238,7m2 </t>
  </si>
  <si>
    <t>Przedłużenie wraz z wymianą na  części przelotowej przepustu pod drogą powiatową w km 0+499,50, śr. fi 80cm.
L=4m</t>
  </si>
  <si>
    <t>Przedłużenie wraz z wymianą na  części przelotowej przepustu pod drogą powiatową w km 0+419, śr. fi 80cm.
L=4m</t>
  </si>
  <si>
    <t>Wymiana części przelotowej pod koroną drogi w km 0+265</t>
  </si>
  <si>
    <r>
      <t xml:space="preserve">Wykonanie ścianek czołowych przepustów pod drogą "na mokro" z betonu C25/30. Ścianki na wlocie przepustów pod drogą powiatową w km 0+265, 0+419,80 i 0+499,50 V0=6,5.
</t>
    </r>
    <r>
      <rPr>
        <sz val="10"/>
        <rFont val="Arial Narrow"/>
        <family val="2"/>
      </rPr>
      <t>V1 = 3,3m3 - km 0+419,80
V2 = 4,4m3 - km 0+499,50</t>
    </r>
  </si>
  <si>
    <t xml:space="preserve">Czyszczenie istn. przepustów pod drogą powiatową
w km , 0+419,80 i 0+499,50. 
L = 14,0+14,0 = </t>
  </si>
  <si>
    <t>Podbudowa z betonu cementowego C 16/20</t>
  </si>
  <si>
    <t xml:space="preserve">Podbudowa z betonu cementowego C 16/20 grubość 22 cm z wykonaniem dylatacji </t>
  </si>
  <si>
    <t>m2</t>
  </si>
  <si>
    <t>Podbudowa z gruntu stabilizowanego cementem na zjazdach - chodnik na zjazdach oraz podbudowa z kruszywa zjazdów - wg tabela nr 3 Zjazdy
A = 321,2m2</t>
  </si>
  <si>
    <t>Wykonanie podbudowy z gruntu stabilizowanego cementem, wytrzymałość Rm-2,5MPa, (gruntocement z betoniarki), grubość warstwy 30cm</t>
  </si>
  <si>
    <t xml:space="preserve">Umocnenie skarp oraz terenu na chodnikiem. Umocnienia płytami ażurowymi betonowymi prafabrykowanymi 60x40x8cm na podsypce cementowo-piaskowej 1:4 gr. 5cm. Z uzupełnieniem otworów beton B-10  - wg rys.nr 2 - Plan sytuacyjny
</t>
  </si>
  <si>
    <t>Ustawienie pionowych znaków drogowych odblaskowych na słupkach z rur stalowych (znaki+słupki)wielkość średnia, znak II genracji</t>
  </si>
  <si>
    <t>Ustawienie poręczy ochronnych sztywnych zabezpieczających ruch pieszy - balustrady U-11a ( ocynkowana, malowana proszkowo kolor biało-czerwony)</t>
  </si>
  <si>
    <t>Zabezpieczenie istniejącej sieci teletechnicznej w miejscu skrzyżowania z projektowanym chodnikiem rurą dwudzielną osłonową - wg rys. nr 2 - Plan sytuacyjny
L = 1 x 4,5 = 9,0m</t>
  </si>
  <si>
    <t>Podbudowa z betonu cementowego C 16/20 grubość 22 cm z wykonaniem dylatacji  na zatoce autobusowej A=119,7</t>
  </si>
  <si>
    <t>Reczne plantowanie/humusowanie skarp i dna wykopów oraz korony nasypóww raz z obsianiem nasionami traw w gruntach kat. I-III</t>
  </si>
  <si>
    <t>Powierzchnia skarp oraz profilowania terenu za chodnikiem (wg tabeli robót ziemnych)
A = 1170m2</t>
  </si>
  <si>
    <t>Krawężnik przy krawędzi jezdni
L = 390m</t>
  </si>
  <si>
    <t>Nawierzchnia chodnika kolor szary (bez zjazdów)
A = 600m2</t>
  </si>
  <si>
    <t xml:space="preserve">Sączki w gruncie (drenaż) kat. III podłużne średnicy 150 z rur PCV perforowanych owinięte geowłókniną separacyjną do głębokości 100 cm w warstwie z kruszywa naturalnego
</t>
  </si>
  <si>
    <t>D 03.03.01</t>
  </si>
  <si>
    <t xml:space="preserve">Podbudowa z gruntu stabilizowanego cementem na poszerzeniu jezdni
</t>
  </si>
  <si>
    <t xml:space="preserve">Warstwa podbudowy bitumicznej wykonana na poszerzeniu jezdni
</t>
  </si>
  <si>
    <t xml:space="preserve">Warstwa ścieralna wykonana na poszerzeniu jezdni
</t>
  </si>
  <si>
    <t xml:space="preserve">Warstwa wiążąca  wykonana na poszerzeniu jezdni
</t>
  </si>
  <si>
    <t xml:space="preserve">Wyznaczenie przebiegu chodnika, rowów, zjazdów, elementów odwodnienia itp.
</t>
  </si>
  <si>
    <t>Odtworzenie trasy i punktów wysokościowych dróg w terenie równinnym i pagórkowatym w raz z inwentaryzacja powykonawczą</t>
  </si>
  <si>
    <t xml:space="preserve">Przebudowa drogi powiatowej nr 1337R Sędziszów – Bystrzyca – Wielopole polegająca na budowie chodnika w m. Nawsie
</t>
  </si>
  <si>
    <t>Demontaż przepustów pod zjazdami. Przepusty średnicy 30cm - 60cm pod zjazdami wg tabela nr 3 Zjazdy
L =49,5m</t>
  </si>
  <si>
    <t>Wykonanie części przelotowej przepustów drogowych rurowych jednootworowych na ławie fundamentowe z kruszywa stabilizowanego cementem o Rm 2,5 Mpa gr 30 cm, z zasypką do poziomu warstw kontrukcyjnych z gruntu przepuszczalnego, rura PP SN 10  Ø80cm   w raz z wykonaniem wykopu oraz  rozbióki istniejącej części przlotowej</t>
  </si>
  <si>
    <t xml:space="preserve">Ułożenie ścieku na terenie za chodnikiem - ściek korytkowym wg KPED karta 01.03, na podsypce cementowo-piaskowej gr. 5cm oraz na ławie z betonu C12/15 gr. 12cm. - wg rys.nr 2 - Plan sytuacyjny i rys.nr 4 - Profil podłużny chodnika
</t>
  </si>
  <si>
    <t xml:space="preserve">Nawierzchnia chodnika na szerokości zjazdów (kolor czerwony) - wg tabela nr 3 Zjazdy+ naw. zatoki
</t>
  </si>
  <si>
    <t xml:space="preserve">Obramowanie nawierzchni chodnika: 
</t>
  </si>
  <si>
    <t xml:space="preserve">Ułożenie ścieku z kostki betonowej na ławie betonowej przy krawędzi chodnika - wg rys.nr 2 - Plan sytuacyjny i rys.nr 4 - Profil podłużny chodnika 
</t>
  </si>
  <si>
    <t xml:space="preserve">Wykonanie murku oporowego odcinkowo przy chodniku, w obrębie zatoki autobusowej z elementów prefabrykowanych typu "L" (posadowienie 1,4m poniżej terenu),  na ławie betonowej - wg rys.nr 2 Plan sytuacyjny z zasypką piaskiem do poziomu warsw konstrukcyjnych chodnika
</t>
  </si>
  <si>
    <t>Wykonanie rowu krytego (kolektora deszczowego) z rur z polipropylennu lub HDPE o średnicy 300 mm na ławie z pospółki gr. m20cm. Rury o wytrzymałości obwodowej SN8 kPa</t>
  </si>
  <si>
    <t xml:space="preserve">Wykonanie rowu krytego (kolektora deszczowego) z rur z polipropylennu lub HDPE o średnicy 400 mm na ławie z  pospółki gr. 20cm. Rury o wytrzymałości obwodowej SN8 kPa. </t>
  </si>
  <si>
    <t>Wykonanie kompletnych studni rewizyjnych fi 100cm, klasa C-250</t>
  </si>
  <si>
    <t>Studnia betonowa średnicy 120cm z pokrywą i żeliwnym włazem, klasa C 250  przelotowa z osadnikiem. W zakresie robót leży ponadto podłączenie rur i przykanalików do studni - wg rys. nr 2  - Plan sytuacyjny oraz rys. 4 - Profil podłużny chodnika
A = 1szt.</t>
  </si>
  <si>
    <t>PODATEK VAT 23 %</t>
  </si>
  <si>
    <t>Wykonanie rowu krytego (kolektora deszczowego) z rur z polipropylennu lub HDPE o średnicy 400 mm, na ławie z pospółki gr.20cm - wg rys. nr 2  - Plan sytuacyjny oraz rys. 4 - Profil podłużny chodnika. Pozycja zawiera wykonanie umocnienia z prefabrykowanych ścianek czołowych na podłaczeniu istn. rowu w</t>
  </si>
  <si>
    <t xml:space="preserve">Wykonanie przykanalików odprowadzających od studzienek ściekowych do studni rewizyjnych
wg rys. 2 - Plan sytuacyjny
</t>
  </si>
  <si>
    <t>WARTOŚĆ ROBÓT BRUTTO</t>
  </si>
  <si>
    <t xml:space="preserve">Rozebranie istniejących poboczy prawostronnych, różnej szerokości - założono średnio 0,75m - na długości opracowania: 
</t>
  </si>
  <si>
    <t xml:space="preserve">Rozbebranie nawierzchni bitumicznej na krawędzi jezdni w obrębie poszerzenia nawierzchni
</t>
  </si>
  <si>
    <t>Wykonanie przykanalików z polipropylennu lub HDPE o średnicy do 200 mm na ławie z pospółki gr 20 cm sn 8 kPa</t>
  </si>
  <si>
    <t xml:space="preserve">Wykonanie kompletnych studzienek ściekowych o średnicy wewnętrznej 50cm z wpustem krawęznikowo-jezdniowym klasy D400 - studzienki przy krawędzi chodnika przy jezdni. Podłączenie studzienek do przykanalików - wg rys. nr 2  - Plan sytuacyjny oraz rys. 4 - Profil podłużny chodnika
</t>
  </si>
  <si>
    <t xml:space="preserve">Ilość wg powierzchni pod warstwy konstrukcji chodnika (bez zjazdów)
</t>
  </si>
  <si>
    <t xml:space="preserve">Ilość wg powierzchni pod warstwy konstrukcji zjazdów (wraz z chodnikiem na zjazdach) - wg tabela 3. Zjazdy
</t>
  </si>
  <si>
    <t xml:space="preserve">Koryto wykonane dla warstw konstrukcyjnych na poszerzeniu jezdni + odworzenie warstw konstrukcyjnych na przepustem
</t>
  </si>
  <si>
    <t xml:space="preserve">Podbudowa zasadnicza z kruszywa łamanego  0/31,5, grubość 15cm, pod chodnik (bez zjazdów) 
</t>
  </si>
  <si>
    <t xml:space="preserve">Podbudowa z kruszywa łamanego 0/31,5, grubość 20cm na poszerzeniu jezdni
</t>
  </si>
  <si>
    <t>Warstwa wiążąca z AC 16 W grubości 6 cm KR 3-4</t>
  </si>
  <si>
    <r>
      <t xml:space="preserve">Wykonanie podbudowy - warstwy podbudowy z betonu asfaltowego </t>
    </r>
    <r>
      <rPr>
        <sz val="10"/>
        <rFont val="Arial Narrow"/>
        <family val="2"/>
      </rPr>
      <t>AC16P</t>
    </r>
    <r>
      <rPr>
        <sz val="10"/>
        <rFont val="Arial Narrow"/>
        <family val="2"/>
      </rPr>
      <t>, gr. w-wy 7cm KR 3-4</t>
    </r>
  </si>
  <si>
    <t>Warstwa ścieralna z AC 11 S grubości 5 cm KR 3-4</t>
  </si>
  <si>
    <t>PRZEDMIAR</t>
  </si>
  <si>
    <t xml:space="preserve">                              </t>
  </si>
  <si>
    <t>WARTOŚĆ ROBÓT NETTO</t>
  </si>
  <si>
    <t>KOSZTORYS OFERTOWY</t>
  </si>
  <si>
    <t>CZĘŚĆ III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</si>
</sst>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  <numFmt numFmtId="182" formatCode="_-* #,##0.00\ [$zł-415]_-;\-* #,##0.00\ [$zł-415]_-;_-* &quot;-&quot;??\ [$zł-415]_-;_-@_-"/>
    <numFmt numFmtId="183" formatCode="_-* #,##0.000\ [$zł-415]_-;\-* #,##0.000\ [$zł-415]_-;_-* &quot;-&quot;???\ [$zł-415]_-;_-@_-"/>
  </numFmts>
  <fonts count="57">
    <font>
      <sz val="10"/>
      <name val="Arial CE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Narrow"/>
      <family val="2"/>
    </font>
    <font>
      <sz val="14"/>
      <name val="Arial CE"/>
      <family val="0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"/>
      <family val="2"/>
    </font>
    <font>
      <sz val="10"/>
      <color indexed="10"/>
      <name val="Arial Narrow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36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sz val="10"/>
      <color rgb="FFFF0000"/>
      <name val="Arial Narrow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7030A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theme="6" tint="0.39998000860214233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2" fontId="2" fillId="0" borderId="0" xfId="0" applyNumberFormat="1" applyFont="1" applyFill="1" applyAlignment="1" applyProtection="1">
      <alignment horizontal="left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2" fontId="2" fillId="0" borderId="0" xfId="0" applyNumberFormat="1" applyFont="1" applyFill="1" applyAlignment="1" applyProtection="1">
      <alignment horizontal="left" wrapText="1"/>
      <protection locked="0"/>
    </xf>
    <xf numFmtId="4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top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 applyProtection="1">
      <alignment wrapText="1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2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wrapText="1"/>
      <protection hidden="1" locked="0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49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182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16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 wrapText="1"/>
      <protection hidden="1"/>
    </xf>
    <xf numFmtId="49" fontId="55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28" xfId="0" applyNumberFormat="1" applyFont="1" applyFill="1" applyBorder="1" applyAlignment="1" applyProtection="1">
      <alignment horizontal="right" vertical="center" wrapText="1"/>
      <protection hidden="1"/>
    </xf>
    <xf numFmtId="2" fontId="2" fillId="35" borderId="29" xfId="0" applyNumberFormat="1" applyFont="1" applyFill="1" applyBorder="1" applyAlignment="1" applyProtection="1">
      <alignment horizontal="right" vertical="center" wrapText="1"/>
      <protection hidden="1"/>
    </xf>
    <xf numFmtId="2" fontId="2" fillId="35" borderId="30" xfId="0" applyNumberFormat="1" applyFont="1" applyFill="1" applyBorder="1" applyAlignment="1" applyProtection="1">
      <alignment horizontal="right" vertical="center" wrapText="1"/>
      <protection hidden="1"/>
    </xf>
    <xf numFmtId="182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Alignment="1" applyProtection="1">
      <alignment wrapText="1"/>
      <protection hidden="1" locked="0"/>
    </xf>
    <xf numFmtId="182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49" fontId="0" fillId="0" borderId="10" xfId="0" applyNumberFormat="1" applyBorder="1" applyAlignment="1" applyProtection="1">
      <alignment horizontal="center" vertical="top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49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left" vertical="center" wrapText="1"/>
      <protection hidden="1"/>
    </xf>
    <xf numFmtId="0" fontId="53" fillId="0" borderId="12" xfId="0" applyFont="1" applyFill="1" applyBorder="1" applyAlignment="1" applyProtection="1">
      <alignment horizontal="center" vertical="center" wrapText="1"/>
      <protection hidden="1"/>
    </xf>
    <xf numFmtId="0" fontId="53" fillId="0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182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2" xfId="0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Fill="1" applyBorder="1" applyAlignment="1" applyProtection="1">
      <alignment horizontal="center" vertical="center" wrapText="1"/>
      <protection hidden="1"/>
    </xf>
    <xf numFmtId="49" fontId="52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56" fillId="34" borderId="20" xfId="0" applyNumberFormat="1" applyFont="1" applyFill="1" applyBorder="1" applyAlignment="1" applyProtection="1">
      <alignment horizontal="center" vertical="center" wrapText="1"/>
      <protection hidden="1"/>
    </xf>
    <xf numFmtId="182" fontId="56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5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wrapText="1"/>
      <protection hidden="1" locked="0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182" fontId="53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53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32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1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3" fillId="33" borderId="15" xfId="0" applyFont="1" applyFill="1" applyBorder="1" applyAlignment="1" applyProtection="1">
      <alignment horizontal="center" vertical="center" wrapText="1"/>
      <protection hidden="1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/>
    </xf>
    <xf numFmtId="182" fontId="3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left" vertical="center" wrapText="1"/>
      <protection hidden="1"/>
    </xf>
    <xf numFmtId="182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Alignment="1" applyProtection="1">
      <alignment wrapText="1"/>
      <protection hidden="1"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182" fontId="5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5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4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182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49" fontId="3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2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82" fontId="3" fillId="36" borderId="24" xfId="0" applyNumberFormat="1" applyFont="1" applyFill="1" applyBorder="1" applyAlignment="1" applyProtection="1">
      <alignment horizontal="center" vertical="center" wrapText="1"/>
      <protection hidden="1"/>
    </xf>
    <xf numFmtId="182" fontId="3" fillId="36" borderId="24" xfId="0" applyNumberFormat="1" applyFont="1" applyFill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Alignment="1" applyProtection="1">
      <alignment vertical="center" wrapText="1"/>
      <protection hidden="1" locked="0"/>
    </xf>
    <xf numFmtId="0" fontId="2" fillId="0" borderId="0" xfId="0" applyFont="1" applyFill="1" applyAlignment="1" applyProtection="1">
      <alignment vertical="center" wrapText="1"/>
      <protection hidden="1" locked="0"/>
    </xf>
    <xf numFmtId="2" fontId="2" fillId="0" borderId="10" xfId="42" applyNumberFormat="1" applyFont="1" applyFill="1" applyBorder="1" applyAlignment="1" quotePrefix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0" xfId="42" applyNumberFormat="1" applyFont="1" applyFill="1" applyBorder="1" applyAlignment="1" applyProtection="1" quotePrefix="1">
      <alignment horizontal="center" vertical="center" wrapText="1"/>
      <protection hidden="1"/>
    </xf>
    <xf numFmtId="2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31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 locked="0"/>
    </xf>
    <xf numFmtId="0" fontId="9" fillId="37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right" vertical="center" wrapText="1"/>
      <protection hidden="1" locked="0"/>
    </xf>
    <xf numFmtId="0" fontId="7" fillId="36" borderId="22" xfId="0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wrapText="1"/>
      <protection locked="0"/>
    </xf>
    <xf numFmtId="0" fontId="3" fillId="36" borderId="36" xfId="0" applyFont="1" applyFill="1" applyBorder="1" applyAlignment="1" applyProtection="1">
      <alignment horizontal="right" vertical="center" wrapText="1"/>
      <protection hidden="1" locked="0"/>
    </xf>
    <xf numFmtId="0" fontId="3" fillId="36" borderId="37" xfId="0" applyFont="1" applyFill="1" applyBorder="1" applyAlignment="1" applyProtection="1">
      <alignment horizontal="right" vertical="center" wrapText="1"/>
      <protection hidden="1" locked="0"/>
    </xf>
    <xf numFmtId="0" fontId="3" fillId="36" borderId="38" xfId="0" applyFont="1" applyFill="1" applyBorder="1" applyAlignment="1" applyProtection="1">
      <alignment horizontal="right" vertical="center" wrapText="1"/>
      <protection hidden="1" locked="0"/>
    </xf>
    <xf numFmtId="0" fontId="3" fillId="36" borderId="22" xfId="0" applyFont="1" applyFill="1" applyBorder="1" applyAlignment="1" applyProtection="1">
      <alignment horizontal="right" vertical="center" wrapText="1"/>
      <protection hidden="1" locked="0"/>
    </xf>
    <xf numFmtId="0" fontId="8" fillId="37" borderId="18" xfId="0" applyFont="1" applyFill="1" applyBorder="1" applyAlignment="1" applyProtection="1">
      <alignment horizontal="center" vertical="center" wrapText="1"/>
      <protection hidden="1" locked="0"/>
    </xf>
    <xf numFmtId="0" fontId="9" fillId="37" borderId="13" xfId="0" applyFont="1" applyFill="1" applyBorder="1" applyAlignment="1" applyProtection="1">
      <alignment horizontal="center" vertical="center" wrapText="1"/>
      <protection hidden="1"/>
    </xf>
    <xf numFmtId="0" fontId="9" fillId="37" borderId="2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hidden="1" locked="0"/>
    </xf>
    <xf numFmtId="0" fontId="2" fillId="0" borderId="31" xfId="0" applyFont="1" applyFill="1" applyBorder="1" applyAlignment="1" applyProtection="1">
      <alignment horizontal="center" vertical="top" wrapText="1"/>
      <protection hidden="1" locked="0"/>
    </xf>
    <xf numFmtId="0" fontId="2" fillId="0" borderId="17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49" fontId="2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35" xfId="0" applyNumberFormat="1" applyBorder="1" applyAlignment="1" applyProtection="1">
      <alignment horizontal="center" vertical="top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4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2" xfId="0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view="pageBreakPreview" zoomScale="85" zoomScaleNormal="90" zoomScaleSheetLayoutView="85" zoomScalePageLayoutView="0" workbookViewId="0" topLeftCell="A1">
      <selection activeCell="F1" sqref="F1:H1"/>
    </sheetView>
  </sheetViews>
  <sheetFormatPr defaultColWidth="9.00390625" defaultRowHeight="12.75"/>
  <cols>
    <col min="1" max="1" width="9.125" style="4" customWidth="1"/>
    <col min="2" max="2" width="3.75390625" style="11" customWidth="1"/>
    <col min="3" max="3" width="9.75390625" style="11" customWidth="1"/>
    <col min="4" max="4" width="6.75390625" style="30" customWidth="1"/>
    <col min="5" max="5" width="40.75390625" style="12" customWidth="1"/>
    <col min="6" max="6" width="5.75390625" style="4" customWidth="1"/>
    <col min="7" max="7" width="7.25390625" style="13" customWidth="1"/>
    <col min="8" max="8" width="10.00390625" style="4" bestFit="1" customWidth="1"/>
    <col min="9" max="9" width="11.125" style="4" bestFit="1" customWidth="1"/>
    <col min="10" max="11" width="9.125" style="4" customWidth="1"/>
    <col min="12" max="12" width="11.75390625" style="4" customWidth="1"/>
    <col min="13" max="16384" width="9.125" style="4" customWidth="1"/>
  </cols>
  <sheetData>
    <row r="1" spans="2:8" ht="13.5" customHeight="1">
      <c r="B1" s="104"/>
      <c r="C1" s="104"/>
      <c r="D1" s="105"/>
      <c r="E1" s="106"/>
      <c r="F1" s="261" t="s">
        <v>237</v>
      </c>
      <c r="G1" s="261"/>
      <c r="H1" s="261"/>
    </row>
    <row r="2" spans="1:7" ht="24.75" customHeight="1">
      <c r="A2" s="107"/>
      <c r="B2" s="262" t="s">
        <v>233</v>
      </c>
      <c r="C2" s="263"/>
      <c r="D2" s="263"/>
      <c r="E2" s="263"/>
      <c r="F2" s="263"/>
      <c r="G2" s="263"/>
    </row>
    <row r="3" spans="1:8" ht="79.5" customHeight="1">
      <c r="A3" s="262" t="s">
        <v>205</v>
      </c>
      <c r="B3" s="262"/>
      <c r="C3" s="262"/>
      <c r="D3" s="262"/>
      <c r="E3" s="262"/>
      <c r="F3" s="262"/>
      <c r="G3" s="262"/>
      <c r="H3" s="262"/>
    </row>
    <row r="4" spans="1:9" ht="15" customHeight="1" thickBot="1">
      <c r="A4" s="107"/>
      <c r="B4" s="52"/>
      <c r="C4" s="52"/>
      <c r="D4" s="53"/>
      <c r="E4" s="54"/>
      <c r="F4" s="54"/>
      <c r="G4" s="55"/>
      <c r="H4" s="107"/>
      <c r="I4" s="107"/>
    </row>
    <row r="5" spans="2:7" ht="21.75" customHeight="1">
      <c r="B5" s="264" t="s">
        <v>0</v>
      </c>
      <c r="C5" s="266" t="s">
        <v>16</v>
      </c>
      <c r="D5" s="268" t="s">
        <v>17</v>
      </c>
      <c r="E5" s="270" t="s">
        <v>9</v>
      </c>
      <c r="F5" s="270" t="s">
        <v>4</v>
      </c>
      <c r="G5" s="271"/>
    </row>
    <row r="6" spans="2:7" ht="21.75" customHeight="1" thickBot="1">
      <c r="B6" s="265"/>
      <c r="C6" s="267"/>
      <c r="D6" s="269"/>
      <c r="E6" s="274"/>
      <c r="F6" s="15" t="s">
        <v>5</v>
      </c>
      <c r="G6" s="260" t="s">
        <v>19</v>
      </c>
    </row>
    <row r="7" spans="2:7" ht="30" customHeight="1" thickBot="1">
      <c r="B7" s="272" t="s">
        <v>66</v>
      </c>
      <c r="C7" s="273"/>
      <c r="D7" s="273"/>
      <c r="E7" s="273"/>
      <c r="F7" s="273"/>
      <c r="G7" s="273"/>
    </row>
    <row r="8" spans="2:7" ht="30" customHeight="1" thickBot="1">
      <c r="B8" s="67" t="s">
        <v>6</v>
      </c>
      <c r="C8" s="68" t="s">
        <v>21</v>
      </c>
      <c r="D8" s="69"/>
      <c r="E8" s="68" t="s">
        <v>13</v>
      </c>
      <c r="F8" s="68" t="s">
        <v>6</v>
      </c>
      <c r="G8" s="68" t="s">
        <v>6</v>
      </c>
    </row>
    <row r="9" spans="2:7" ht="30" customHeight="1">
      <c r="B9" s="39" t="s">
        <v>6</v>
      </c>
      <c r="C9" s="25" t="s">
        <v>3</v>
      </c>
      <c r="D9" s="28"/>
      <c r="E9" s="40" t="s">
        <v>20</v>
      </c>
      <c r="F9" s="25" t="s">
        <v>6</v>
      </c>
      <c r="G9" s="25" t="s">
        <v>6</v>
      </c>
    </row>
    <row r="10" spans="2:7" ht="38.25">
      <c r="B10" s="18">
        <v>1</v>
      </c>
      <c r="C10" s="1" t="s">
        <v>3</v>
      </c>
      <c r="D10" s="24" t="s">
        <v>30</v>
      </c>
      <c r="E10" s="17" t="s">
        <v>204</v>
      </c>
      <c r="F10" s="1" t="s">
        <v>1</v>
      </c>
      <c r="G10" s="100">
        <v>0.39</v>
      </c>
    </row>
    <row r="11" spans="2:7" ht="38.25">
      <c r="B11" s="18"/>
      <c r="C11" s="1"/>
      <c r="D11" s="24"/>
      <c r="E11" s="17" t="s">
        <v>203</v>
      </c>
      <c r="F11" s="1"/>
      <c r="G11" s="100">
        <v>0.39</v>
      </c>
    </row>
    <row r="12" spans="2:7" ht="30" customHeight="1">
      <c r="B12" s="39" t="s">
        <v>6</v>
      </c>
      <c r="C12" s="25" t="s">
        <v>115</v>
      </c>
      <c r="D12" s="28"/>
      <c r="E12" s="40" t="s">
        <v>116</v>
      </c>
      <c r="F12" s="25" t="s">
        <v>6</v>
      </c>
      <c r="G12" s="25" t="s">
        <v>6</v>
      </c>
    </row>
    <row r="13" spans="2:7" ht="63.75">
      <c r="B13" s="18">
        <v>2</v>
      </c>
      <c r="C13" s="1" t="s">
        <v>115</v>
      </c>
      <c r="D13" s="24" t="s">
        <v>78</v>
      </c>
      <c r="E13" s="17" t="s">
        <v>173</v>
      </c>
      <c r="F13" s="5" t="s">
        <v>117</v>
      </c>
      <c r="G13" s="2">
        <v>4</v>
      </c>
    </row>
    <row r="14" spans="2:7" ht="25.5" customHeight="1">
      <c r="B14" s="18"/>
      <c r="C14" s="76"/>
      <c r="D14" s="77"/>
      <c r="E14" s="17" t="s">
        <v>118</v>
      </c>
      <c r="F14" s="5"/>
      <c r="G14" s="2">
        <v>4</v>
      </c>
    </row>
    <row r="15" spans="2:7" ht="25.5">
      <c r="B15" s="18">
        <v>3</v>
      </c>
      <c r="C15" s="1" t="s">
        <v>115</v>
      </c>
      <c r="D15" s="24" t="s">
        <v>79</v>
      </c>
      <c r="E15" s="17" t="s">
        <v>174</v>
      </c>
      <c r="F15" s="5" t="s">
        <v>119</v>
      </c>
      <c r="G15" s="2">
        <v>0.04</v>
      </c>
    </row>
    <row r="16" spans="2:7" ht="25.5" customHeight="1">
      <c r="B16" s="18"/>
      <c r="C16" s="76"/>
      <c r="D16" s="77"/>
      <c r="E16" s="17" t="s">
        <v>165</v>
      </c>
      <c r="F16" s="5"/>
      <c r="G16" s="2">
        <v>0.04</v>
      </c>
    </row>
    <row r="17" spans="2:7" ht="30" customHeight="1">
      <c r="B17" s="19" t="s">
        <v>6</v>
      </c>
      <c r="C17" s="3" t="s">
        <v>18</v>
      </c>
      <c r="D17" s="26"/>
      <c r="E17" s="16" t="s">
        <v>22</v>
      </c>
      <c r="F17" s="3" t="s">
        <v>6</v>
      </c>
      <c r="G17" s="23" t="s">
        <v>6</v>
      </c>
    </row>
    <row r="18" spans="2:7" ht="30" customHeight="1">
      <c r="B18" s="18">
        <v>4</v>
      </c>
      <c r="C18" s="1" t="s">
        <v>18</v>
      </c>
      <c r="D18" s="24">
        <v>12</v>
      </c>
      <c r="E18" s="17" t="s">
        <v>94</v>
      </c>
      <c r="F18" s="5" t="s">
        <v>11</v>
      </c>
      <c r="G18" s="2">
        <v>1900.8</v>
      </c>
    </row>
    <row r="19" spans="2:7" ht="38.25">
      <c r="B19" s="18"/>
      <c r="C19" s="1"/>
      <c r="D19" s="24"/>
      <c r="E19" s="17" t="s">
        <v>171</v>
      </c>
      <c r="F19" s="1"/>
      <c r="G19" s="2">
        <v>1728</v>
      </c>
    </row>
    <row r="20" spans="2:7" ht="30" customHeight="1">
      <c r="B20" s="19" t="s">
        <v>6</v>
      </c>
      <c r="C20" s="3" t="s">
        <v>44</v>
      </c>
      <c r="D20" s="26"/>
      <c r="E20" s="16" t="s">
        <v>45</v>
      </c>
      <c r="F20" s="3" t="s">
        <v>6</v>
      </c>
      <c r="G20" s="23" t="s">
        <v>6</v>
      </c>
    </row>
    <row r="21" spans="2:7" ht="52.5" customHeight="1">
      <c r="B21" s="18">
        <v>5</v>
      </c>
      <c r="C21" s="1" t="s">
        <v>44</v>
      </c>
      <c r="D21" s="24">
        <v>11</v>
      </c>
      <c r="E21" s="17" t="s">
        <v>95</v>
      </c>
      <c r="F21" s="5" t="s">
        <v>11</v>
      </c>
      <c r="G21" s="2">
        <v>498.3</v>
      </c>
    </row>
    <row r="22" spans="2:7" ht="38.25">
      <c r="B22" s="18"/>
      <c r="C22" s="1"/>
      <c r="D22" s="24"/>
      <c r="E22" s="17" t="s">
        <v>172</v>
      </c>
      <c r="F22" s="1"/>
      <c r="G22" s="2">
        <v>205.8</v>
      </c>
    </row>
    <row r="23" spans="2:7" ht="51">
      <c r="B23" s="18"/>
      <c r="C23" s="1"/>
      <c r="D23" s="24"/>
      <c r="E23" s="17" t="s">
        <v>221</v>
      </c>
      <c r="F23" s="5"/>
      <c r="G23" s="2">
        <v>292.5</v>
      </c>
    </row>
    <row r="24" spans="2:7" ht="41.25" customHeight="1">
      <c r="B24" s="18">
        <v>6</v>
      </c>
      <c r="C24" s="1" t="s">
        <v>44</v>
      </c>
      <c r="D24" s="24" t="s">
        <v>79</v>
      </c>
      <c r="E24" s="17" t="s">
        <v>96</v>
      </c>
      <c r="F24" s="5" t="s">
        <v>11</v>
      </c>
      <c r="G24" s="2">
        <v>297.7</v>
      </c>
    </row>
    <row r="25" spans="2:7" ht="40.5">
      <c r="B25" s="18"/>
      <c r="C25" s="1"/>
      <c r="D25" s="24"/>
      <c r="E25" s="17" t="s">
        <v>166</v>
      </c>
      <c r="F25" s="5"/>
      <c r="G25" s="2">
        <v>139</v>
      </c>
    </row>
    <row r="26" spans="2:7" ht="42.75" customHeight="1">
      <c r="B26" s="18"/>
      <c r="C26" s="1"/>
      <c r="D26" s="24"/>
      <c r="E26" s="17" t="s">
        <v>222</v>
      </c>
      <c r="F26" s="5"/>
      <c r="G26" s="2">
        <v>158.7</v>
      </c>
    </row>
    <row r="27" spans="2:7" ht="38.25">
      <c r="B27" s="18">
        <v>7</v>
      </c>
      <c r="C27" s="1" t="s">
        <v>44</v>
      </c>
      <c r="D27" s="24" t="s">
        <v>120</v>
      </c>
      <c r="E27" s="17" t="s">
        <v>121</v>
      </c>
      <c r="F27" s="5" t="s">
        <v>11</v>
      </c>
      <c r="G27" s="2">
        <v>19</v>
      </c>
    </row>
    <row r="28" spans="2:7" ht="40.5">
      <c r="B28" s="18"/>
      <c r="C28" s="1"/>
      <c r="D28" s="24"/>
      <c r="E28" s="17" t="s">
        <v>167</v>
      </c>
      <c r="F28" s="5"/>
      <c r="G28" s="2">
        <v>19</v>
      </c>
    </row>
    <row r="29" spans="2:7" ht="28.5" customHeight="1">
      <c r="B29" s="18">
        <v>8</v>
      </c>
      <c r="C29" s="1" t="s">
        <v>44</v>
      </c>
      <c r="D29" s="24" t="s">
        <v>67</v>
      </c>
      <c r="E29" s="17" t="s">
        <v>80</v>
      </c>
      <c r="F29" s="5" t="s">
        <v>2</v>
      </c>
      <c r="G29" s="2">
        <v>49.5</v>
      </c>
    </row>
    <row r="30" spans="2:7" ht="50.25" customHeight="1">
      <c r="B30" s="18"/>
      <c r="C30" s="1"/>
      <c r="D30" s="24"/>
      <c r="E30" s="17" t="s">
        <v>206</v>
      </c>
      <c r="F30" s="5"/>
      <c r="G30" s="2">
        <v>49.5</v>
      </c>
    </row>
    <row r="31" spans="2:7" ht="25.5">
      <c r="B31" s="18">
        <v>9</v>
      </c>
      <c r="C31" s="1" t="s">
        <v>44</v>
      </c>
      <c r="D31" s="24" t="s">
        <v>111</v>
      </c>
      <c r="E31" s="17" t="s">
        <v>112</v>
      </c>
      <c r="F31" s="1" t="s">
        <v>12</v>
      </c>
      <c r="G31" s="247">
        <v>1</v>
      </c>
    </row>
    <row r="32" spans="2:7" ht="64.5" thickBot="1">
      <c r="B32" s="18"/>
      <c r="C32" s="1"/>
      <c r="D32" s="24"/>
      <c r="E32" s="17" t="s">
        <v>122</v>
      </c>
      <c r="F32" s="5"/>
      <c r="G32" s="20"/>
    </row>
    <row r="33" spans="2:7" ht="30" customHeight="1" thickBot="1">
      <c r="B33" s="67" t="s">
        <v>6</v>
      </c>
      <c r="C33" s="68" t="s">
        <v>23</v>
      </c>
      <c r="D33" s="69"/>
      <c r="E33" s="68" t="s">
        <v>14</v>
      </c>
      <c r="F33" s="68" t="s">
        <v>6</v>
      </c>
      <c r="G33" s="68" t="s">
        <v>6</v>
      </c>
    </row>
    <row r="34" spans="2:7" ht="30" customHeight="1">
      <c r="B34" s="39" t="s">
        <v>6</v>
      </c>
      <c r="C34" s="25" t="s">
        <v>24</v>
      </c>
      <c r="D34" s="28"/>
      <c r="E34" s="40" t="s">
        <v>25</v>
      </c>
      <c r="F34" s="25" t="s">
        <v>6</v>
      </c>
      <c r="G34" s="25" t="s">
        <v>6</v>
      </c>
    </row>
    <row r="35" spans="2:7" ht="38.25">
      <c r="B35" s="18">
        <v>10</v>
      </c>
      <c r="C35" s="1" t="s">
        <v>24</v>
      </c>
      <c r="D35" s="24" t="s">
        <v>78</v>
      </c>
      <c r="E35" s="17" t="s">
        <v>58</v>
      </c>
      <c r="F35" s="5" t="s">
        <v>10</v>
      </c>
      <c r="G35" s="2">
        <v>534.85</v>
      </c>
    </row>
    <row r="36" spans="2:7" ht="39" customHeight="1">
      <c r="B36" s="22"/>
      <c r="C36" s="21"/>
      <c r="D36" s="27"/>
      <c r="E36" s="17" t="s">
        <v>168</v>
      </c>
      <c r="F36" s="5"/>
      <c r="G36" s="31">
        <v>486.23</v>
      </c>
    </row>
    <row r="37" spans="2:7" ht="28.5" customHeight="1">
      <c r="B37" s="19" t="s">
        <v>6</v>
      </c>
      <c r="C37" s="3" t="s">
        <v>46</v>
      </c>
      <c r="D37" s="26"/>
      <c r="E37" s="16" t="s">
        <v>47</v>
      </c>
      <c r="F37" s="3" t="s">
        <v>6</v>
      </c>
      <c r="G37" s="3" t="s">
        <v>6</v>
      </c>
    </row>
    <row r="38" spans="2:7" ht="38.25" customHeight="1">
      <c r="B38" s="18">
        <v>11</v>
      </c>
      <c r="C38" s="1" t="s">
        <v>46</v>
      </c>
      <c r="D38" s="61">
        <v>12</v>
      </c>
      <c r="E38" s="17" t="s">
        <v>175</v>
      </c>
      <c r="F38" s="5" t="s">
        <v>75</v>
      </c>
      <c r="G38" s="2">
        <v>685.26</v>
      </c>
    </row>
    <row r="39" spans="2:7" ht="39" customHeight="1" thickBot="1">
      <c r="B39" s="18"/>
      <c r="C39" s="62"/>
      <c r="D39" s="63"/>
      <c r="E39" s="17" t="s">
        <v>169</v>
      </c>
      <c r="F39" s="5"/>
      <c r="G39" s="2">
        <v>622.96</v>
      </c>
    </row>
    <row r="40" spans="2:7" ht="30" customHeight="1" thickBot="1">
      <c r="B40" s="67" t="s">
        <v>6</v>
      </c>
      <c r="C40" s="68" t="s">
        <v>50</v>
      </c>
      <c r="D40" s="69"/>
      <c r="E40" s="68" t="s">
        <v>51</v>
      </c>
      <c r="F40" s="68" t="s">
        <v>6</v>
      </c>
      <c r="G40" s="68" t="s">
        <v>6</v>
      </c>
    </row>
    <row r="41" spans="2:7" ht="30" customHeight="1">
      <c r="B41" s="39" t="s">
        <v>6</v>
      </c>
      <c r="C41" s="25" t="s">
        <v>61</v>
      </c>
      <c r="D41" s="28"/>
      <c r="E41" s="40" t="s">
        <v>81</v>
      </c>
      <c r="F41" s="25" t="s">
        <v>6</v>
      </c>
      <c r="G41" s="25" t="s">
        <v>6</v>
      </c>
    </row>
    <row r="42" spans="2:7" ht="89.25">
      <c r="B42" s="18">
        <v>12</v>
      </c>
      <c r="C42" s="1" t="s">
        <v>61</v>
      </c>
      <c r="D42" s="24" t="s">
        <v>78</v>
      </c>
      <c r="E42" s="44" t="s">
        <v>207</v>
      </c>
      <c r="F42" s="5" t="s">
        <v>2</v>
      </c>
      <c r="G42" s="2">
        <v>20</v>
      </c>
    </row>
    <row r="43" spans="2:7" ht="51">
      <c r="B43" s="18"/>
      <c r="C43" s="1"/>
      <c r="D43" s="24"/>
      <c r="E43" s="44" t="s">
        <v>178</v>
      </c>
      <c r="F43" s="1"/>
      <c r="G43" s="2">
        <v>4</v>
      </c>
    </row>
    <row r="44" spans="2:7" ht="57.75" customHeight="1">
      <c r="B44" s="18"/>
      <c r="C44" s="1"/>
      <c r="D44" s="24"/>
      <c r="E44" s="44" t="s">
        <v>179</v>
      </c>
      <c r="F44" s="1"/>
      <c r="G44" s="2">
        <v>4</v>
      </c>
    </row>
    <row r="45" spans="2:7" ht="57.75" customHeight="1">
      <c r="B45" s="18"/>
      <c r="C45" s="1"/>
      <c r="D45" s="24"/>
      <c r="E45" s="44" t="s">
        <v>180</v>
      </c>
      <c r="F45" s="1"/>
      <c r="G45" s="2">
        <v>12</v>
      </c>
    </row>
    <row r="46" spans="2:7" ht="25.5">
      <c r="B46" s="18">
        <v>13</v>
      </c>
      <c r="C46" s="1" t="s">
        <v>61</v>
      </c>
      <c r="D46" s="24" t="s">
        <v>98</v>
      </c>
      <c r="E46" s="17" t="s">
        <v>113</v>
      </c>
      <c r="F46" s="5" t="s">
        <v>75</v>
      </c>
      <c r="G46" s="78">
        <v>16.2</v>
      </c>
    </row>
    <row r="47" spans="2:7" ht="97.5" customHeight="1">
      <c r="B47" s="70"/>
      <c r="C47" s="71"/>
      <c r="D47" s="24"/>
      <c r="E47" s="17" t="s">
        <v>181</v>
      </c>
      <c r="F47" s="5"/>
      <c r="G47" s="2">
        <v>14.2</v>
      </c>
    </row>
    <row r="48" spans="2:7" ht="38.25">
      <c r="B48" s="70"/>
      <c r="C48" s="71"/>
      <c r="D48" s="24"/>
      <c r="E48" s="17" t="s">
        <v>123</v>
      </c>
      <c r="F48" s="5"/>
      <c r="G48" s="31">
        <v>2</v>
      </c>
    </row>
    <row r="49" spans="2:7" ht="30.75" customHeight="1">
      <c r="B49" s="19" t="s">
        <v>6</v>
      </c>
      <c r="C49" s="3" t="s">
        <v>125</v>
      </c>
      <c r="D49" s="26"/>
      <c r="E49" s="16" t="s">
        <v>97</v>
      </c>
      <c r="F49" s="3" t="s">
        <v>6</v>
      </c>
      <c r="G49" s="3" t="s">
        <v>6</v>
      </c>
    </row>
    <row r="50" spans="2:7" ht="25.5" customHeight="1">
      <c r="B50" s="18">
        <v>14</v>
      </c>
      <c r="C50" s="1" t="s">
        <v>125</v>
      </c>
      <c r="D50" s="1">
        <v>14</v>
      </c>
      <c r="E50" s="17" t="s">
        <v>124</v>
      </c>
      <c r="F50" s="45" t="s">
        <v>2</v>
      </c>
      <c r="G50" s="78">
        <v>24</v>
      </c>
    </row>
    <row r="51" spans="2:11" ht="38.25">
      <c r="B51" s="18"/>
      <c r="C51" s="1"/>
      <c r="D51" s="24"/>
      <c r="E51" s="44" t="s">
        <v>182</v>
      </c>
      <c r="F51" s="5"/>
      <c r="G51" s="2">
        <v>24</v>
      </c>
      <c r="K51" s="16"/>
    </row>
    <row r="52" spans="2:7" ht="30" customHeight="1">
      <c r="B52" s="19" t="s">
        <v>6</v>
      </c>
      <c r="C52" s="3" t="s">
        <v>52</v>
      </c>
      <c r="D52" s="26"/>
      <c r="E52" s="16" t="s">
        <v>53</v>
      </c>
      <c r="F52" s="3" t="s">
        <v>6</v>
      </c>
      <c r="G52" s="3" t="s">
        <v>6</v>
      </c>
    </row>
    <row r="53" spans="2:7" ht="51">
      <c r="B53" s="41">
        <v>15</v>
      </c>
      <c r="C53" s="42" t="s">
        <v>52</v>
      </c>
      <c r="D53" s="43" t="s">
        <v>30</v>
      </c>
      <c r="E53" s="44" t="s">
        <v>213</v>
      </c>
      <c r="F53" s="45" t="s">
        <v>2</v>
      </c>
      <c r="G53" s="78">
        <v>160.5</v>
      </c>
    </row>
    <row r="54" spans="2:7" ht="63.75">
      <c r="B54" s="18"/>
      <c r="C54" s="1"/>
      <c r="D54" s="24"/>
      <c r="E54" s="17" t="s">
        <v>158</v>
      </c>
      <c r="F54" s="5"/>
      <c r="G54" s="2">
        <v>160.5</v>
      </c>
    </row>
    <row r="55" spans="2:7" ht="51">
      <c r="B55" s="41">
        <v>16</v>
      </c>
      <c r="C55" s="42" t="s">
        <v>52</v>
      </c>
      <c r="D55" s="43" t="s">
        <v>107</v>
      </c>
      <c r="E55" s="44" t="s">
        <v>214</v>
      </c>
      <c r="F55" s="45" t="s">
        <v>2</v>
      </c>
      <c r="G55" s="78">
        <v>91.5</v>
      </c>
    </row>
    <row r="56" spans="2:7" ht="76.5">
      <c r="B56" s="18"/>
      <c r="C56" s="1"/>
      <c r="D56" s="24"/>
      <c r="E56" s="17" t="s">
        <v>218</v>
      </c>
      <c r="F56" s="5"/>
      <c r="G56" s="2">
        <v>91.5</v>
      </c>
    </row>
    <row r="57" spans="2:7" ht="30" customHeight="1">
      <c r="B57" s="41">
        <v>17</v>
      </c>
      <c r="C57" s="42" t="s">
        <v>52</v>
      </c>
      <c r="D57" s="43" t="s">
        <v>59</v>
      </c>
      <c r="E57" s="44" t="s">
        <v>223</v>
      </c>
      <c r="F57" s="45" t="s">
        <v>2</v>
      </c>
      <c r="G57" s="78">
        <v>24</v>
      </c>
    </row>
    <row r="58" spans="2:7" ht="52.5" customHeight="1">
      <c r="B58" s="41"/>
      <c r="C58" s="42"/>
      <c r="D58" s="43"/>
      <c r="E58" s="44" t="s">
        <v>219</v>
      </c>
      <c r="F58" s="45"/>
      <c r="G58" s="78">
        <v>24</v>
      </c>
    </row>
    <row r="59" spans="2:7" ht="30" customHeight="1">
      <c r="B59" s="18">
        <v>18</v>
      </c>
      <c r="C59" s="1" t="s">
        <v>52</v>
      </c>
      <c r="D59" s="24" t="s">
        <v>128</v>
      </c>
      <c r="E59" s="17" t="s">
        <v>215</v>
      </c>
      <c r="F59" s="5" t="s">
        <v>42</v>
      </c>
      <c r="G59" s="2">
        <v>8</v>
      </c>
    </row>
    <row r="60" spans="2:7" ht="78.75" customHeight="1">
      <c r="B60" s="18"/>
      <c r="C60" s="1"/>
      <c r="D60" s="24"/>
      <c r="E60" s="17" t="s">
        <v>170</v>
      </c>
      <c r="F60" s="1"/>
      <c r="G60" s="2">
        <v>8</v>
      </c>
    </row>
    <row r="61" spans="2:7" ht="28.5" customHeight="1">
      <c r="B61" s="18">
        <v>19</v>
      </c>
      <c r="C61" s="1" t="s">
        <v>52</v>
      </c>
      <c r="D61" s="24" t="s">
        <v>126</v>
      </c>
      <c r="E61" s="17" t="s">
        <v>127</v>
      </c>
      <c r="F61" s="5" t="s">
        <v>42</v>
      </c>
      <c r="G61" s="2">
        <v>1</v>
      </c>
    </row>
    <row r="62" spans="2:7" ht="78.75" customHeight="1">
      <c r="B62" s="18"/>
      <c r="C62" s="1"/>
      <c r="D62" s="24"/>
      <c r="E62" s="17" t="s">
        <v>216</v>
      </c>
      <c r="F62" s="1"/>
      <c r="G62" s="2">
        <v>1</v>
      </c>
    </row>
    <row r="63" spans="2:7" ht="25.5">
      <c r="B63" s="41">
        <v>20</v>
      </c>
      <c r="C63" s="42" t="s">
        <v>52</v>
      </c>
      <c r="D63" s="43" t="s">
        <v>73</v>
      </c>
      <c r="E63" s="44" t="s">
        <v>74</v>
      </c>
      <c r="F63" s="45" t="s">
        <v>42</v>
      </c>
      <c r="G63" s="2">
        <v>8</v>
      </c>
    </row>
    <row r="64" spans="2:7" ht="91.5" customHeight="1">
      <c r="B64" s="58"/>
      <c r="C64" s="59"/>
      <c r="D64" s="60"/>
      <c r="E64" s="44" t="s">
        <v>224</v>
      </c>
      <c r="F64" s="45"/>
      <c r="G64" s="2">
        <v>8</v>
      </c>
    </row>
    <row r="65" spans="2:7" ht="91.5" customHeight="1" thickBot="1">
      <c r="B65" s="18">
        <v>21</v>
      </c>
      <c r="C65" s="42" t="s">
        <v>198</v>
      </c>
      <c r="D65" s="101"/>
      <c r="E65" s="102" t="s">
        <v>197</v>
      </c>
      <c r="F65" s="103" t="s">
        <v>2</v>
      </c>
      <c r="G65" s="248">
        <v>45</v>
      </c>
    </row>
    <row r="66" spans="2:7" ht="30" customHeight="1" thickBot="1">
      <c r="B66" s="67" t="s">
        <v>6</v>
      </c>
      <c r="C66" s="68" t="s">
        <v>31</v>
      </c>
      <c r="D66" s="69"/>
      <c r="E66" s="68" t="s">
        <v>32</v>
      </c>
      <c r="F66" s="68" t="s">
        <v>6</v>
      </c>
      <c r="G66" s="68" t="s">
        <v>6</v>
      </c>
    </row>
    <row r="67" spans="2:7" ht="30" customHeight="1">
      <c r="B67" s="39" t="s">
        <v>6</v>
      </c>
      <c r="C67" s="25" t="s">
        <v>55</v>
      </c>
      <c r="D67" s="28"/>
      <c r="E67" s="40" t="s">
        <v>56</v>
      </c>
      <c r="F67" s="25" t="s">
        <v>6</v>
      </c>
      <c r="G67" s="25" t="s">
        <v>6</v>
      </c>
    </row>
    <row r="68" spans="2:7" ht="38.25">
      <c r="B68" s="18">
        <v>22</v>
      </c>
      <c r="C68" s="1" t="s">
        <v>55</v>
      </c>
      <c r="D68" s="24" t="s">
        <v>82</v>
      </c>
      <c r="E68" s="44" t="s">
        <v>100</v>
      </c>
      <c r="F68" s="5" t="s">
        <v>11</v>
      </c>
      <c r="G68" s="2">
        <v>979</v>
      </c>
    </row>
    <row r="69" spans="2:13" ht="38.25">
      <c r="B69" s="18"/>
      <c r="C69" s="1"/>
      <c r="D69" s="24"/>
      <c r="E69" s="44" t="s">
        <v>225</v>
      </c>
      <c r="F69" s="1"/>
      <c r="G69" s="2">
        <v>658</v>
      </c>
      <c r="M69" s="75"/>
    </row>
    <row r="70" spans="2:7" ht="40.5" customHeight="1">
      <c r="B70" s="18"/>
      <c r="C70" s="1"/>
      <c r="D70" s="24"/>
      <c r="E70" s="44" t="s">
        <v>226</v>
      </c>
      <c r="F70" s="1"/>
      <c r="G70" s="2">
        <v>321</v>
      </c>
    </row>
    <row r="71" spans="2:7" ht="38.25">
      <c r="B71" s="18">
        <v>23</v>
      </c>
      <c r="C71" s="1" t="s">
        <v>55</v>
      </c>
      <c r="D71" s="24" t="s">
        <v>43</v>
      </c>
      <c r="E71" s="17" t="s">
        <v>99</v>
      </c>
      <c r="F71" s="5" t="s">
        <v>11</v>
      </c>
      <c r="G71" s="2">
        <v>523</v>
      </c>
    </row>
    <row r="72" spans="2:7" ht="51">
      <c r="B72" s="18"/>
      <c r="C72" s="1"/>
      <c r="D72" s="24"/>
      <c r="E72" s="17" t="s">
        <v>227</v>
      </c>
      <c r="F72" s="5"/>
      <c r="G72" s="2">
        <v>393</v>
      </c>
    </row>
    <row r="73" spans="2:7" ht="38.25">
      <c r="B73" s="18"/>
      <c r="C73" s="1"/>
      <c r="D73" s="24"/>
      <c r="E73" s="17" t="s">
        <v>148</v>
      </c>
      <c r="F73" s="5"/>
      <c r="G73" s="2">
        <v>130</v>
      </c>
    </row>
    <row r="74" spans="2:7" ht="30" customHeight="1">
      <c r="B74" s="19" t="s">
        <v>6</v>
      </c>
      <c r="C74" s="3" t="s">
        <v>76</v>
      </c>
      <c r="D74" s="26"/>
      <c r="E74" s="40" t="s">
        <v>77</v>
      </c>
      <c r="F74" s="3" t="s">
        <v>6</v>
      </c>
      <c r="G74" s="3" t="s">
        <v>6</v>
      </c>
    </row>
    <row r="75" spans="2:7" ht="25.5">
      <c r="B75" s="18">
        <v>24</v>
      </c>
      <c r="C75" s="1" t="s">
        <v>76</v>
      </c>
      <c r="D75" s="24" t="s">
        <v>79</v>
      </c>
      <c r="E75" s="17" t="s">
        <v>101</v>
      </c>
      <c r="F75" s="5" t="s">
        <v>11</v>
      </c>
      <c r="G75" s="2">
        <v>283.1</v>
      </c>
    </row>
    <row r="76" spans="2:7" ht="66" customHeight="1">
      <c r="B76" s="57"/>
      <c r="C76" s="46"/>
      <c r="D76" s="49"/>
      <c r="E76" s="17" t="s">
        <v>176</v>
      </c>
      <c r="F76" s="1"/>
      <c r="G76" s="2">
        <v>44</v>
      </c>
    </row>
    <row r="77" spans="2:7" ht="66" customHeight="1">
      <c r="B77" s="57"/>
      <c r="C77" s="46"/>
      <c r="D77" s="49"/>
      <c r="E77" s="17" t="s">
        <v>144</v>
      </c>
      <c r="F77" s="1"/>
      <c r="G77" s="2">
        <v>34.1</v>
      </c>
    </row>
    <row r="78" spans="2:7" ht="38.25">
      <c r="B78" s="57"/>
      <c r="C78" s="46"/>
      <c r="D78" s="49"/>
      <c r="E78" s="17" t="s">
        <v>145</v>
      </c>
      <c r="F78" s="1"/>
      <c r="G78" s="2">
        <v>57</v>
      </c>
    </row>
    <row r="79" spans="2:7" ht="51">
      <c r="B79" s="57"/>
      <c r="C79" s="46"/>
      <c r="D79" s="49"/>
      <c r="E79" s="17" t="s">
        <v>146</v>
      </c>
      <c r="F79" s="1"/>
      <c r="G79" s="2">
        <v>148</v>
      </c>
    </row>
    <row r="80" spans="2:7" ht="30" customHeight="1">
      <c r="B80" s="18">
        <v>25</v>
      </c>
      <c r="C80" s="1" t="s">
        <v>76</v>
      </c>
      <c r="D80" s="24" t="s">
        <v>59</v>
      </c>
      <c r="E80" s="17" t="s">
        <v>130</v>
      </c>
      <c r="F80" s="5" t="s">
        <v>11</v>
      </c>
      <c r="G80" s="2">
        <v>637.1</v>
      </c>
    </row>
    <row r="81" spans="2:7" ht="38.25">
      <c r="B81" s="18"/>
      <c r="C81" s="1"/>
      <c r="D81" s="24"/>
      <c r="E81" s="17" t="s">
        <v>228</v>
      </c>
      <c r="F81" s="1"/>
      <c r="G81" s="2">
        <v>637.1</v>
      </c>
    </row>
    <row r="82" spans="2:7" ht="30" customHeight="1">
      <c r="B82" s="18">
        <v>26</v>
      </c>
      <c r="C82" s="1" t="s">
        <v>76</v>
      </c>
      <c r="D82" s="24" t="s">
        <v>57</v>
      </c>
      <c r="E82" s="17" t="s">
        <v>129</v>
      </c>
      <c r="F82" s="5" t="s">
        <v>11</v>
      </c>
      <c r="G82" s="2">
        <v>754.1</v>
      </c>
    </row>
    <row r="83" spans="2:7" ht="51">
      <c r="B83" s="18"/>
      <c r="C83" s="1"/>
      <c r="D83" s="24"/>
      <c r="E83" s="17" t="s">
        <v>177</v>
      </c>
      <c r="F83" s="1"/>
      <c r="G83" s="2">
        <v>238.7</v>
      </c>
    </row>
    <row r="84" spans="2:7" ht="37.5" customHeight="1">
      <c r="B84" s="57"/>
      <c r="C84" s="46"/>
      <c r="D84" s="49"/>
      <c r="E84" s="17" t="s">
        <v>229</v>
      </c>
      <c r="F84" s="1"/>
      <c r="G84" s="2">
        <v>276</v>
      </c>
    </row>
    <row r="85" spans="2:7" ht="37.5" customHeight="1">
      <c r="B85" s="39" t="s">
        <v>6</v>
      </c>
      <c r="C85" s="25" t="s">
        <v>63</v>
      </c>
      <c r="D85" s="28"/>
      <c r="E85" s="40" t="s">
        <v>183</v>
      </c>
      <c r="F85" s="25" t="s">
        <v>6</v>
      </c>
      <c r="G85" s="25" t="s">
        <v>6</v>
      </c>
    </row>
    <row r="86" spans="2:7" ht="37.5" customHeight="1">
      <c r="B86" s="57">
        <v>27</v>
      </c>
      <c r="C86" s="46"/>
      <c r="D86" s="49"/>
      <c r="E86" s="90" t="s">
        <v>184</v>
      </c>
      <c r="F86" s="1" t="s">
        <v>185</v>
      </c>
      <c r="G86" s="2">
        <v>119.7</v>
      </c>
    </row>
    <row r="87" spans="2:7" ht="38.25">
      <c r="B87" s="57"/>
      <c r="C87" s="46"/>
      <c r="D87" s="49"/>
      <c r="E87" s="90" t="s">
        <v>192</v>
      </c>
      <c r="F87" s="1"/>
      <c r="G87" s="78">
        <v>119.7</v>
      </c>
    </row>
    <row r="88" spans="2:7" ht="30" customHeight="1">
      <c r="B88" s="39" t="s">
        <v>6</v>
      </c>
      <c r="C88" s="25" t="s">
        <v>63</v>
      </c>
      <c r="D88" s="28"/>
      <c r="E88" s="40" t="s">
        <v>83</v>
      </c>
      <c r="F88" s="25" t="s">
        <v>6</v>
      </c>
      <c r="G88" s="25" t="s">
        <v>6</v>
      </c>
    </row>
    <row r="89" spans="2:7" ht="38.25">
      <c r="B89" s="18">
        <v>28</v>
      </c>
      <c r="C89" s="1" t="s">
        <v>64</v>
      </c>
      <c r="D89" s="24" t="s">
        <v>62</v>
      </c>
      <c r="E89" s="17" t="s">
        <v>131</v>
      </c>
      <c r="F89" s="5" t="s">
        <v>11</v>
      </c>
      <c r="G89" s="2">
        <v>639</v>
      </c>
    </row>
    <row r="90" spans="2:7" ht="38.25">
      <c r="B90" s="18"/>
      <c r="C90" s="1"/>
      <c r="D90" s="24"/>
      <c r="E90" s="17" t="s">
        <v>147</v>
      </c>
      <c r="F90" s="1"/>
      <c r="G90" s="2">
        <v>639</v>
      </c>
    </row>
    <row r="91" spans="2:7" ht="38.25">
      <c r="B91" s="18">
        <v>29</v>
      </c>
      <c r="C91" s="1" t="s">
        <v>64</v>
      </c>
      <c r="D91" s="24" t="s">
        <v>79</v>
      </c>
      <c r="E91" s="17" t="s">
        <v>84</v>
      </c>
      <c r="F91" s="5" t="s">
        <v>11</v>
      </c>
      <c r="G91" s="2">
        <v>321.2</v>
      </c>
    </row>
    <row r="92" spans="2:7" ht="51">
      <c r="B92" s="18"/>
      <c r="C92" s="1"/>
      <c r="D92" s="24"/>
      <c r="E92" s="17" t="s">
        <v>186</v>
      </c>
      <c r="F92" s="1"/>
      <c r="G92" s="2">
        <v>321.2</v>
      </c>
    </row>
    <row r="93" spans="2:7" ht="38.25">
      <c r="B93" s="18">
        <v>30</v>
      </c>
      <c r="C93" s="1" t="s">
        <v>64</v>
      </c>
      <c r="D93" s="24" t="s">
        <v>57</v>
      </c>
      <c r="E93" s="17" t="s">
        <v>187</v>
      </c>
      <c r="F93" s="5" t="s">
        <v>11</v>
      </c>
      <c r="G93" s="2">
        <v>565</v>
      </c>
    </row>
    <row r="94" spans="2:7" ht="38.25">
      <c r="B94" s="18"/>
      <c r="C94" s="1"/>
      <c r="D94" s="24"/>
      <c r="E94" s="17" t="s">
        <v>199</v>
      </c>
      <c r="F94" s="46"/>
      <c r="G94" s="48">
        <v>435</v>
      </c>
    </row>
    <row r="95" spans="2:7" ht="38.25">
      <c r="B95" s="57"/>
      <c r="C95" s="46"/>
      <c r="D95" s="49"/>
      <c r="E95" s="17" t="s">
        <v>149</v>
      </c>
      <c r="F95" s="46"/>
      <c r="G95" s="48">
        <v>130</v>
      </c>
    </row>
    <row r="96" spans="2:7" ht="24.75" customHeight="1">
      <c r="B96" s="39" t="s">
        <v>6</v>
      </c>
      <c r="C96" s="25" t="s">
        <v>86</v>
      </c>
      <c r="D96" s="28"/>
      <c r="E96" s="40" t="s">
        <v>87</v>
      </c>
      <c r="F96" s="25" t="s">
        <v>6</v>
      </c>
      <c r="G96" s="25" t="s">
        <v>6</v>
      </c>
    </row>
    <row r="97" spans="2:7" ht="25.5">
      <c r="B97" s="18">
        <v>31</v>
      </c>
      <c r="C97" s="1" t="s">
        <v>86</v>
      </c>
      <c r="D97" s="24" t="s">
        <v>88</v>
      </c>
      <c r="E97" s="17" t="s">
        <v>231</v>
      </c>
      <c r="F97" s="5" t="s">
        <v>11</v>
      </c>
      <c r="G97" s="2">
        <v>276</v>
      </c>
    </row>
    <row r="98" spans="2:7" ht="39" thickBot="1">
      <c r="B98" s="18"/>
      <c r="C98" s="1"/>
      <c r="D98" s="24"/>
      <c r="E98" s="17" t="s">
        <v>200</v>
      </c>
      <c r="F98" s="5"/>
      <c r="G98" s="2">
        <v>276</v>
      </c>
    </row>
    <row r="99" spans="2:9" ht="30" customHeight="1" thickBot="1">
      <c r="B99" s="67" t="s">
        <v>6</v>
      </c>
      <c r="C99" s="68" t="s">
        <v>89</v>
      </c>
      <c r="D99" s="69"/>
      <c r="E99" s="68" t="s">
        <v>90</v>
      </c>
      <c r="F99" s="68" t="s">
        <v>6</v>
      </c>
      <c r="G99" s="68" t="s">
        <v>6</v>
      </c>
      <c r="I99" s="51"/>
    </row>
    <row r="100" spans="2:9" ht="30" customHeight="1">
      <c r="B100" s="39" t="s">
        <v>6</v>
      </c>
      <c r="C100" s="25" t="s">
        <v>91</v>
      </c>
      <c r="D100" s="28"/>
      <c r="E100" s="40" t="s">
        <v>92</v>
      </c>
      <c r="F100" s="25" t="s">
        <v>6</v>
      </c>
      <c r="G100" s="25" t="s">
        <v>6</v>
      </c>
      <c r="I100" s="51"/>
    </row>
    <row r="101" spans="2:7" ht="30" customHeight="1">
      <c r="B101" s="18">
        <v>32</v>
      </c>
      <c r="C101" s="1" t="s">
        <v>91</v>
      </c>
      <c r="D101" s="24" t="s">
        <v>43</v>
      </c>
      <c r="E101" s="17" t="s">
        <v>230</v>
      </c>
      <c r="F101" s="5" t="s">
        <v>11</v>
      </c>
      <c r="G101" s="2">
        <v>435.8</v>
      </c>
    </row>
    <row r="102" spans="2:9" ht="27.75" customHeight="1">
      <c r="B102" s="18"/>
      <c r="C102" s="1"/>
      <c r="D102" s="24"/>
      <c r="E102" s="17" t="s">
        <v>202</v>
      </c>
      <c r="F102" s="1"/>
      <c r="G102" s="2">
        <v>315</v>
      </c>
      <c r="I102" s="51"/>
    </row>
    <row r="103" spans="2:9" ht="39" customHeight="1">
      <c r="B103" s="18"/>
      <c r="C103" s="1"/>
      <c r="D103" s="24"/>
      <c r="E103" s="17" t="s">
        <v>150</v>
      </c>
      <c r="F103" s="1"/>
      <c r="G103" s="2">
        <v>120.8</v>
      </c>
      <c r="I103" s="51"/>
    </row>
    <row r="104" spans="2:9" ht="30" customHeight="1">
      <c r="B104" s="18">
        <v>33</v>
      </c>
      <c r="C104" s="1" t="s">
        <v>91</v>
      </c>
      <c r="D104" s="24" t="s">
        <v>102</v>
      </c>
      <c r="E104" s="17" t="s">
        <v>232</v>
      </c>
      <c r="F104" s="5" t="s">
        <v>11</v>
      </c>
      <c r="G104" s="2">
        <v>461</v>
      </c>
      <c r="I104" s="51"/>
    </row>
    <row r="105" spans="2:7" ht="30" customHeight="1">
      <c r="B105" s="18"/>
      <c r="C105" s="1"/>
      <c r="D105" s="24"/>
      <c r="E105" s="17" t="s">
        <v>201</v>
      </c>
      <c r="F105" s="1"/>
      <c r="G105" s="2">
        <v>315</v>
      </c>
    </row>
    <row r="106" spans="2:9" ht="38.25">
      <c r="B106" s="18"/>
      <c r="C106" s="1"/>
      <c r="D106" s="24"/>
      <c r="E106" s="17" t="s">
        <v>151</v>
      </c>
      <c r="F106" s="1"/>
      <c r="G106" s="2">
        <v>146</v>
      </c>
      <c r="I106" s="51"/>
    </row>
    <row r="107" spans="2:9" ht="21.75" customHeight="1">
      <c r="B107" s="39" t="s">
        <v>6</v>
      </c>
      <c r="C107" s="25" t="s">
        <v>103</v>
      </c>
      <c r="D107" s="64"/>
      <c r="E107" s="40" t="s">
        <v>104</v>
      </c>
      <c r="F107" s="25" t="s">
        <v>6</v>
      </c>
      <c r="G107" s="25" t="s">
        <v>6</v>
      </c>
      <c r="I107" s="51"/>
    </row>
    <row r="108" spans="2:9" ht="40.5" customHeight="1">
      <c r="B108" s="18">
        <v>34</v>
      </c>
      <c r="C108" s="1" t="s">
        <v>103</v>
      </c>
      <c r="D108" s="24" t="s">
        <v>107</v>
      </c>
      <c r="E108" s="17" t="s">
        <v>106</v>
      </c>
      <c r="F108" s="5" t="s">
        <v>105</v>
      </c>
      <c r="G108" s="2">
        <v>195</v>
      </c>
      <c r="I108" s="51"/>
    </row>
    <row r="109" spans="2:9" ht="39" thickBot="1">
      <c r="B109" s="72"/>
      <c r="C109" s="65"/>
      <c r="D109" s="66"/>
      <c r="E109" s="17" t="s">
        <v>152</v>
      </c>
      <c r="F109" s="65"/>
      <c r="G109" s="2">
        <v>195</v>
      </c>
      <c r="I109" s="51"/>
    </row>
    <row r="110" spans="2:7" ht="30" customHeight="1" thickBot="1">
      <c r="B110" s="32" t="s">
        <v>6</v>
      </c>
      <c r="C110" s="33" t="s">
        <v>26</v>
      </c>
      <c r="D110" s="34"/>
      <c r="E110" s="33" t="s">
        <v>15</v>
      </c>
      <c r="F110" s="33" t="s">
        <v>6</v>
      </c>
      <c r="G110" s="33" t="s">
        <v>6</v>
      </c>
    </row>
    <row r="111" spans="2:7" ht="30" customHeight="1">
      <c r="B111" s="35" t="s">
        <v>6</v>
      </c>
      <c r="C111" s="36" t="s">
        <v>34</v>
      </c>
      <c r="D111" s="37"/>
      <c r="E111" s="38" t="s">
        <v>35</v>
      </c>
      <c r="F111" s="36" t="s">
        <v>6</v>
      </c>
      <c r="G111" s="36" t="s">
        <v>6</v>
      </c>
    </row>
    <row r="112" spans="2:7" ht="50.25" customHeight="1">
      <c r="B112" s="18">
        <v>35</v>
      </c>
      <c r="C112" s="1" t="s">
        <v>34</v>
      </c>
      <c r="D112" s="24" t="s">
        <v>68</v>
      </c>
      <c r="E112" s="17" t="s">
        <v>193</v>
      </c>
      <c r="F112" s="5" t="s">
        <v>11</v>
      </c>
      <c r="G112" s="2">
        <v>1170</v>
      </c>
    </row>
    <row r="113" spans="2:7" ht="38.25">
      <c r="B113" s="18"/>
      <c r="C113" s="1"/>
      <c r="D113" s="24"/>
      <c r="E113" s="17" t="s">
        <v>194</v>
      </c>
      <c r="F113" s="1"/>
      <c r="G113" s="2">
        <v>1170</v>
      </c>
    </row>
    <row r="114" spans="2:7" ht="43.5" customHeight="1">
      <c r="B114" s="18">
        <v>36</v>
      </c>
      <c r="C114" s="1" t="s">
        <v>34</v>
      </c>
      <c r="D114" s="24" t="s">
        <v>65</v>
      </c>
      <c r="E114" s="17" t="s">
        <v>132</v>
      </c>
      <c r="F114" s="5" t="s">
        <v>11</v>
      </c>
      <c r="G114" s="2">
        <v>150</v>
      </c>
    </row>
    <row r="115" spans="2:7" ht="76.5">
      <c r="B115" s="18"/>
      <c r="C115" s="1"/>
      <c r="D115" s="24"/>
      <c r="E115" s="17" t="s">
        <v>188</v>
      </c>
      <c r="F115" s="1"/>
      <c r="G115" s="2">
        <v>150</v>
      </c>
    </row>
    <row r="116" spans="2:7" ht="28.5" customHeight="1">
      <c r="B116" s="18">
        <v>37</v>
      </c>
      <c r="C116" s="1" t="s">
        <v>34</v>
      </c>
      <c r="D116" s="24">
        <v>61</v>
      </c>
      <c r="E116" s="17" t="s">
        <v>114</v>
      </c>
      <c r="F116" s="5" t="s">
        <v>2</v>
      </c>
      <c r="G116" s="2">
        <v>30</v>
      </c>
    </row>
    <row r="117" spans="2:9" ht="77.25" thickBot="1">
      <c r="B117" s="18"/>
      <c r="C117" s="1"/>
      <c r="D117" s="24"/>
      <c r="E117" s="44" t="s">
        <v>208</v>
      </c>
      <c r="F117" s="1"/>
      <c r="G117" s="2">
        <v>30</v>
      </c>
      <c r="I117" s="99"/>
    </row>
    <row r="118" spans="2:7" ht="30" customHeight="1" thickBot="1">
      <c r="B118" s="67" t="s">
        <v>6</v>
      </c>
      <c r="C118" s="68" t="s">
        <v>69</v>
      </c>
      <c r="D118" s="69"/>
      <c r="E118" s="68" t="s">
        <v>70</v>
      </c>
      <c r="F118" s="68" t="s">
        <v>6</v>
      </c>
      <c r="G118" s="68" t="s">
        <v>6</v>
      </c>
    </row>
    <row r="119" spans="2:7" ht="30" customHeight="1">
      <c r="B119" s="74" t="s">
        <v>6</v>
      </c>
      <c r="C119" s="25" t="s">
        <v>108</v>
      </c>
      <c r="D119" s="64"/>
      <c r="E119" s="40" t="s">
        <v>109</v>
      </c>
      <c r="F119" s="25" t="s">
        <v>6</v>
      </c>
      <c r="G119" s="25" t="s">
        <v>6</v>
      </c>
    </row>
    <row r="120" spans="2:7" ht="36" customHeight="1">
      <c r="B120" s="18">
        <v>38</v>
      </c>
      <c r="C120" s="1" t="s">
        <v>108</v>
      </c>
      <c r="D120" s="24" t="s">
        <v>30</v>
      </c>
      <c r="E120" s="17" t="s">
        <v>189</v>
      </c>
      <c r="F120" s="5" t="s">
        <v>42</v>
      </c>
      <c r="G120" s="2">
        <v>2</v>
      </c>
    </row>
    <row r="121" spans="2:7" ht="25.5" customHeight="1">
      <c r="B121" s="72"/>
      <c r="C121" s="65"/>
      <c r="D121" s="66"/>
      <c r="E121" s="17" t="s">
        <v>153</v>
      </c>
      <c r="F121" s="73"/>
      <c r="G121" s="2">
        <v>2</v>
      </c>
    </row>
    <row r="122" spans="2:7" ht="30" customHeight="1">
      <c r="B122" s="19" t="s">
        <v>6</v>
      </c>
      <c r="C122" s="3" t="s">
        <v>71</v>
      </c>
      <c r="D122" s="26"/>
      <c r="E122" s="16" t="s">
        <v>85</v>
      </c>
      <c r="F122" s="3" t="s">
        <v>6</v>
      </c>
      <c r="G122" s="3" t="s">
        <v>6</v>
      </c>
    </row>
    <row r="123" spans="2:7" ht="51">
      <c r="B123" s="18">
        <v>39</v>
      </c>
      <c r="C123" s="1" t="s">
        <v>71</v>
      </c>
      <c r="D123" s="24" t="s">
        <v>30</v>
      </c>
      <c r="E123" s="17" t="s">
        <v>190</v>
      </c>
      <c r="F123" s="5" t="s">
        <v>2</v>
      </c>
      <c r="G123" s="2">
        <v>34</v>
      </c>
    </row>
    <row r="124" spans="2:7" ht="70.5" customHeight="1" thickBot="1">
      <c r="B124" s="57"/>
      <c r="C124" s="46"/>
      <c r="D124" s="49"/>
      <c r="E124" s="47" t="s">
        <v>159</v>
      </c>
      <c r="F124" s="50"/>
      <c r="G124" s="48">
        <v>34</v>
      </c>
    </row>
    <row r="125" spans="2:7" ht="30" customHeight="1" thickBot="1">
      <c r="B125" s="67" t="s">
        <v>6</v>
      </c>
      <c r="C125" s="68" t="s">
        <v>36</v>
      </c>
      <c r="D125" s="69"/>
      <c r="E125" s="68" t="s">
        <v>37</v>
      </c>
      <c r="F125" s="68" t="s">
        <v>6</v>
      </c>
      <c r="G125" s="68" t="s">
        <v>6</v>
      </c>
    </row>
    <row r="126" spans="2:7" ht="30" customHeight="1">
      <c r="B126" s="39" t="s">
        <v>6</v>
      </c>
      <c r="C126" s="25" t="s">
        <v>48</v>
      </c>
      <c r="D126" s="28"/>
      <c r="E126" s="40" t="s">
        <v>49</v>
      </c>
      <c r="F126" s="25" t="s">
        <v>6</v>
      </c>
      <c r="G126" s="25" t="s">
        <v>6</v>
      </c>
    </row>
    <row r="127" spans="2:7" ht="29.25" customHeight="1">
      <c r="B127" s="18">
        <v>40</v>
      </c>
      <c r="C127" s="1" t="s">
        <v>48</v>
      </c>
      <c r="D127" s="24" t="s">
        <v>30</v>
      </c>
      <c r="E127" s="17" t="s">
        <v>160</v>
      </c>
      <c r="F127" s="5" t="s">
        <v>2</v>
      </c>
      <c r="G127" s="2">
        <v>434.5</v>
      </c>
    </row>
    <row r="128" spans="2:7" ht="29.25" customHeight="1">
      <c r="B128" s="18"/>
      <c r="C128" s="1"/>
      <c r="D128" s="24"/>
      <c r="E128" s="17" t="s">
        <v>195</v>
      </c>
      <c r="F128" s="5"/>
      <c r="G128" s="2">
        <v>390</v>
      </c>
    </row>
    <row r="129" spans="2:7" ht="51">
      <c r="B129" s="18"/>
      <c r="C129" s="1"/>
      <c r="D129" s="24"/>
      <c r="E129" s="17" t="s">
        <v>156</v>
      </c>
      <c r="F129" s="5"/>
      <c r="G129" s="2">
        <v>44.5</v>
      </c>
    </row>
    <row r="130" spans="2:7" ht="30" customHeight="1">
      <c r="B130" s="19" t="s">
        <v>6</v>
      </c>
      <c r="C130" s="3" t="s">
        <v>39</v>
      </c>
      <c r="D130" s="26"/>
      <c r="E130" s="16" t="s">
        <v>60</v>
      </c>
      <c r="F130" s="3" t="s">
        <v>6</v>
      </c>
      <c r="G130" s="3" t="s">
        <v>6</v>
      </c>
    </row>
    <row r="131" spans="2:7" ht="36" customHeight="1">
      <c r="B131" s="18">
        <v>41</v>
      </c>
      <c r="C131" s="1" t="s">
        <v>39</v>
      </c>
      <c r="D131" s="24" t="s">
        <v>161</v>
      </c>
      <c r="E131" s="17" t="s">
        <v>155</v>
      </c>
      <c r="F131" s="5" t="s">
        <v>11</v>
      </c>
      <c r="G131" s="2">
        <v>600</v>
      </c>
    </row>
    <row r="132" spans="2:7" ht="28.5" customHeight="1">
      <c r="B132" s="18"/>
      <c r="C132" s="1"/>
      <c r="D132" s="24"/>
      <c r="E132" s="17" t="s">
        <v>196</v>
      </c>
      <c r="F132" s="5"/>
      <c r="G132" s="2">
        <v>600</v>
      </c>
    </row>
    <row r="133" spans="2:7" ht="38.25">
      <c r="B133" s="18">
        <v>42</v>
      </c>
      <c r="C133" s="1" t="s">
        <v>39</v>
      </c>
      <c r="D133" s="24" t="s">
        <v>65</v>
      </c>
      <c r="E133" s="17" t="s">
        <v>154</v>
      </c>
      <c r="F133" s="5" t="s">
        <v>11</v>
      </c>
      <c r="G133" s="2">
        <v>221</v>
      </c>
    </row>
    <row r="134" spans="2:7" ht="38.25" customHeight="1">
      <c r="B134" s="18"/>
      <c r="C134" s="1"/>
      <c r="D134" s="24"/>
      <c r="E134" s="17" t="s">
        <v>209</v>
      </c>
      <c r="F134" s="5"/>
      <c r="G134" s="2">
        <v>118</v>
      </c>
    </row>
    <row r="135" spans="2:7" ht="30" customHeight="1">
      <c r="B135" s="19" t="s">
        <v>6</v>
      </c>
      <c r="C135" s="3" t="s">
        <v>40</v>
      </c>
      <c r="D135" s="26"/>
      <c r="E135" s="16" t="s">
        <v>41</v>
      </c>
      <c r="F135" s="3" t="s">
        <v>6</v>
      </c>
      <c r="G135" s="3" t="s">
        <v>6</v>
      </c>
    </row>
    <row r="136" spans="2:7" ht="41.25" customHeight="1">
      <c r="B136" s="18">
        <v>43</v>
      </c>
      <c r="C136" s="1" t="s">
        <v>40</v>
      </c>
      <c r="D136" s="24">
        <v>12</v>
      </c>
      <c r="E136" s="17" t="s">
        <v>110</v>
      </c>
      <c r="F136" s="5" t="s">
        <v>2</v>
      </c>
      <c r="G136" s="2">
        <v>390</v>
      </c>
    </row>
    <row r="137" spans="2:8" ht="30" customHeight="1">
      <c r="B137" s="18"/>
      <c r="C137" s="1"/>
      <c r="D137" s="24"/>
      <c r="E137" s="17" t="s">
        <v>210</v>
      </c>
      <c r="F137" s="5"/>
      <c r="G137" s="2">
        <v>390</v>
      </c>
      <c r="H137" s="99"/>
    </row>
    <row r="138" spans="2:7" ht="30" customHeight="1">
      <c r="B138" s="19" t="s">
        <v>6</v>
      </c>
      <c r="C138" s="3" t="s">
        <v>133</v>
      </c>
      <c r="D138" s="64"/>
      <c r="E138" s="16" t="s">
        <v>134</v>
      </c>
      <c r="F138" s="79" t="s">
        <v>6</v>
      </c>
      <c r="G138" s="79" t="s">
        <v>6</v>
      </c>
    </row>
    <row r="139" spans="2:7" ht="30" customHeight="1">
      <c r="B139" s="18">
        <v>44</v>
      </c>
      <c r="C139" s="1" t="s">
        <v>135</v>
      </c>
      <c r="D139" s="24" t="s">
        <v>30</v>
      </c>
      <c r="E139" s="17" t="s">
        <v>157</v>
      </c>
      <c r="F139" s="5" t="s">
        <v>2</v>
      </c>
      <c r="G139" s="2">
        <v>223</v>
      </c>
    </row>
    <row r="140" spans="2:7" ht="51.75" thickBot="1">
      <c r="B140" s="72"/>
      <c r="C140" s="65"/>
      <c r="D140" s="66"/>
      <c r="E140" s="17" t="s">
        <v>211</v>
      </c>
      <c r="F140" s="5"/>
      <c r="G140" s="2">
        <v>223</v>
      </c>
    </row>
    <row r="141" spans="2:9" ht="30" customHeight="1">
      <c r="B141" s="80" t="s">
        <v>6</v>
      </c>
      <c r="C141" s="81" t="s">
        <v>136</v>
      </c>
      <c r="D141" s="82"/>
      <c r="E141" s="81" t="s">
        <v>137</v>
      </c>
      <c r="F141" s="81" t="s">
        <v>6</v>
      </c>
      <c r="G141" s="81" t="s">
        <v>6</v>
      </c>
      <c r="H141" s="51"/>
      <c r="I141" s="51"/>
    </row>
    <row r="142" spans="2:9" ht="30" customHeight="1">
      <c r="B142" s="83" t="s">
        <v>6</v>
      </c>
      <c r="C142" s="84" t="s">
        <v>138</v>
      </c>
      <c r="D142" s="85"/>
      <c r="E142" s="86" t="s">
        <v>139</v>
      </c>
      <c r="F142" s="84" t="s">
        <v>6</v>
      </c>
      <c r="G142" s="84" t="s">
        <v>6</v>
      </c>
      <c r="H142" s="51"/>
      <c r="I142" s="51"/>
    </row>
    <row r="143" spans="2:9" ht="30" customHeight="1">
      <c r="B143" s="87">
        <v>45</v>
      </c>
      <c r="C143" s="88" t="s">
        <v>140</v>
      </c>
      <c r="D143" s="89" t="s">
        <v>141</v>
      </c>
      <c r="E143" s="90" t="s">
        <v>142</v>
      </c>
      <c r="F143" s="91" t="s">
        <v>2</v>
      </c>
      <c r="G143" s="92">
        <v>20</v>
      </c>
      <c r="H143" s="51"/>
      <c r="I143" s="51"/>
    </row>
    <row r="144" spans="2:9" ht="74.25" customHeight="1">
      <c r="B144" s="93"/>
      <c r="C144" s="94"/>
      <c r="D144" s="95"/>
      <c r="E144" s="96" t="s">
        <v>212</v>
      </c>
      <c r="F144" s="97"/>
      <c r="G144" s="98">
        <v>20</v>
      </c>
      <c r="H144" s="51"/>
      <c r="I144" s="51"/>
    </row>
    <row r="145" spans="2:7" ht="30" customHeight="1">
      <c r="B145" s="19" t="s">
        <v>6</v>
      </c>
      <c r="C145" s="3" t="s">
        <v>162</v>
      </c>
      <c r="D145" s="26"/>
      <c r="E145" s="16" t="s">
        <v>163</v>
      </c>
      <c r="F145" s="3" t="s">
        <v>6</v>
      </c>
      <c r="G145" s="3" t="s">
        <v>6</v>
      </c>
    </row>
    <row r="146" spans="2:7" ht="41.25" customHeight="1">
      <c r="B146" s="18">
        <v>46</v>
      </c>
      <c r="C146" s="1" t="s">
        <v>162</v>
      </c>
      <c r="D146" s="24" t="s">
        <v>161</v>
      </c>
      <c r="E146" s="17" t="s">
        <v>164</v>
      </c>
      <c r="F146" s="5" t="s">
        <v>2</v>
      </c>
      <c r="G146" s="2">
        <v>4.5</v>
      </c>
    </row>
    <row r="147" spans="2:9" ht="51">
      <c r="B147" s="93"/>
      <c r="C147" s="94"/>
      <c r="D147" s="95"/>
      <c r="E147" s="96" t="s">
        <v>191</v>
      </c>
      <c r="F147" s="97" t="s">
        <v>2</v>
      </c>
      <c r="G147" s="98">
        <v>4.5</v>
      </c>
      <c r="H147" s="51"/>
      <c r="I147" s="51"/>
    </row>
    <row r="148" spans="2:7" s="6" customFormat="1" ht="30" customHeight="1">
      <c r="B148" s="7"/>
      <c r="C148" s="7"/>
      <c r="D148" s="29"/>
      <c r="E148" s="8"/>
      <c r="G148" s="9"/>
    </row>
    <row r="149" spans="2:7" s="6" customFormat="1" ht="30" customHeight="1">
      <c r="B149" s="7"/>
      <c r="C149" s="7"/>
      <c r="D149" s="29"/>
      <c r="E149" s="8"/>
      <c r="G149" s="9"/>
    </row>
    <row r="150" spans="2:7" s="6" customFormat="1" ht="30" customHeight="1">
      <c r="B150" s="7"/>
      <c r="C150" s="7"/>
      <c r="D150" s="29"/>
      <c r="E150" s="8"/>
      <c r="G150" s="9"/>
    </row>
    <row r="151" spans="2:7" s="6" customFormat="1" ht="30" customHeight="1">
      <c r="B151" s="7"/>
      <c r="C151" s="7"/>
      <c r="D151" s="29"/>
      <c r="E151" s="8"/>
      <c r="G151" s="9"/>
    </row>
    <row r="152" spans="2:7" s="6" customFormat="1" ht="30" customHeight="1">
      <c r="B152" s="7"/>
      <c r="C152" s="7"/>
      <c r="D152" s="29"/>
      <c r="E152" s="8"/>
      <c r="G152" s="9"/>
    </row>
    <row r="153" spans="2:7" s="6" customFormat="1" ht="30" customHeight="1">
      <c r="B153" s="7"/>
      <c r="C153" s="7"/>
      <c r="D153" s="29"/>
      <c r="E153" s="8"/>
      <c r="G153" s="9"/>
    </row>
    <row r="154" spans="2:7" s="6" customFormat="1" ht="30" customHeight="1">
      <c r="B154" s="7"/>
      <c r="C154" s="7"/>
      <c r="D154" s="29"/>
      <c r="E154" s="8"/>
      <c r="G154" s="9"/>
    </row>
    <row r="155" spans="2:7" s="6" customFormat="1" ht="30" customHeight="1">
      <c r="B155" s="7"/>
      <c r="C155" s="7"/>
      <c r="D155" s="29"/>
      <c r="E155" s="8"/>
      <c r="G155" s="9"/>
    </row>
    <row r="156" spans="2:7" s="6" customFormat="1" ht="30" customHeight="1">
      <c r="B156" s="7"/>
      <c r="C156" s="7"/>
      <c r="D156" s="29"/>
      <c r="E156" s="8"/>
      <c r="G156" s="9"/>
    </row>
    <row r="157" spans="2:7" s="6" customFormat="1" ht="30" customHeight="1">
      <c r="B157" s="7"/>
      <c r="C157" s="7"/>
      <c r="D157" s="29"/>
      <c r="E157" s="8"/>
      <c r="G157" s="9"/>
    </row>
    <row r="158" spans="2:7" s="6" customFormat="1" ht="30" customHeight="1">
      <c r="B158" s="7"/>
      <c r="C158" s="7"/>
      <c r="D158" s="29"/>
      <c r="E158" s="8"/>
      <c r="G158" s="9"/>
    </row>
    <row r="159" spans="2:7" s="6" customFormat="1" ht="30" customHeight="1">
      <c r="B159" s="7"/>
      <c r="C159" s="7"/>
      <c r="D159" s="29"/>
      <c r="E159" s="8"/>
      <c r="G159" s="9"/>
    </row>
    <row r="160" spans="2:7" s="6" customFormat="1" ht="30" customHeight="1">
      <c r="B160" s="7"/>
      <c r="C160" s="7"/>
      <c r="D160" s="29"/>
      <c r="E160" s="8"/>
      <c r="G160" s="9"/>
    </row>
    <row r="161" spans="2:7" s="6" customFormat="1" ht="30" customHeight="1">
      <c r="B161" s="7"/>
      <c r="C161" s="7"/>
      <c r="D161" s="29"/>
      <c r="E161" s="8"/>
      <c r="G161" s="9"/>
    </row>
    <row r="162" spans="2:7" s="6" customFormat="1" ht="30" customHeight="1">
      <c r="B162" s="7"/>
      <c r="C162" s="7"/>
      <c r="D162" s="29"/>
      <c r="E162" s="8"/>
      <c r="G162" s="9"/>
    </row>
    <row r="163" spans="2:7" s="6" customFormat="1" ht="30" customHeight="1">
      <c r="B163" s="7"/>
      <c r="C163" s="7"/>
      <c r="D163" s="29"/>
      <c r="E163" s="8"/>
      <c r="G163" s="9"/>
    </row>
    <row r="164" spans="2:7" s="6" customFormat="1" ht="30" customHeight="1">
      <c r="B164" s="7"/>
      <c r="C164" s="7"/>
      <c r="D164" s="29"/>
      <c r="E164" s="8"/>
      <c r="G164" s="9"/>
    </row>
    <row r="165" spans="2:7" s="6" customFormat="1" ht="30" customHeight="1">
      <c r="B165" s="7"/>
      <c r="C165" s="7"/>
      <c r="D165" s="29"/>
      <c r="E165" s="8"/>
      <c r="G165" s="9"/>
    </row>
    <row r="166" spans="2:7" s="6" customFormat="1" ht="30" customHeight="1">
      <c r="B166" s="7"/>
      <c r="C166" s="7"/>
      <c r="D166" s="29"/>
      <c r="E166" s="8"/>
      <c r="G166" s="9"/>
    </row>
    <row r="167" spans="2:7" s="6" customFormat="1" ht="30" customHeight="1">
      <c r="B167" s="7"/>
      <c r="C167" s="7"/>
      <c r="D167" s="29"/>
      <c r="E167" s="8"/>
      <c r="G167" s="9"/>
    </row>
    <row r="168" spans="2:7" s="6" customFormat="1" ht="30" customHeight="1">
      <c r="B168" s="7"/>
      <c r="C168" s="7"/>
      <c r="D168" s="29"/>
      <c r="E168" s="8"/>
      <c r="G168" s="9"/>
    </row>
    <row r="169" spans="2:7" s="6" customFormat="1" ht="30" customHeight="1">
      <c r="B169" s="7"/>
      <c r="C169" s="7"/>
      <c r="D169" s="29"/>
      <c r="E169" s="8"/>
      <c r="G169" s="9"/>
    </row>
    <row r="170" spans="2:7" s="6" customFormat="1" ht="30" customHeight="1">
      <c r="B170" s="7"/>
      <c r="C170" s="7"/>
      <c r="D170" s="29"/>
      <c r="E170" s="8"/>
      <c r="G170" s="9"/>
    </row>
    <row r="171" spans="2:7" s="6" customFormat="1" ht="30" customHeight="1">
      <c r="B171" s="7"/>
      <c r="C171" s="7"/>
      <c r="D171" s="29"/>
      <c r="E171" s="8"/>
      <c r="G171" s="9"/>
    </row>
    <row r="172" spans="2:7" s="6" customFormat="1" ht="30" customHeight="1">
      <c r="B172" s="7"/>
      <c r="C172" s="7"/>
      <c r="D172" s="29"/>
      <c r="E172" s="8"/>
      <c r="G172" s="9"/>
    </row>
    <row r="173" spans="2:7" s="6" customFormat="1" ht="30" customHeight="1">
      <c r="B173" s="11"/>
      <c r="C173" s="11"/>
      <c r="D173" s="30"/>
      <c r="E173" s="12"/>
      <c r="F173" s="4"/>
      <c r="G173" s="13"/>
    </row>
    <row r="174" spans="2:7" s="6" customFormat="1" ht="30" customHeight="1">
      <c r="B174" s="11"/>
      <c r="C174" s="11"/>
      <c r="D174" s="30"/>
      <c r="E174" s="12"/>
      <c r="F174" s="4"/>
      <c r="G174" s="13"/>
    </row>
    <row r="175" spans="2:7" s="6" customFormat="1" ht="30" customHeight="1">
      <c r="B175" s="11"/>
      <c r="C175" s="11"/>
      <c r="D175" s="30"/>
      <c r="E175" s="12"/>
      <c r="F175" s="4"/>
      <c r="G175" s="13"/>
    </row>
  </sheetData>
  <sheetProtection/>
  <mergeCells count="9">
    <mergeCell ref="B7:G7"/>
    <mergeCell ref="E5:E6"/>
    <mergeCell ref="F1:H1"/>
    <mergeCell ref="A3:H3"/>
    <mergeCell ref="B2:G2"/>
    <mergeCell ref="B5:B6"/>
    <mergeCell ref="C5:C6"/>
    <mergeCell ref="D5:D6"/>
    <mergeCell ref="F5:G5"/>
  </mergeCells>
  <printOptions horizontalCentered="1"/>
  <pageMargins left="0.5905511811023623" right="0.1968503937007874" top="0.3937007874015748" bottom="0.3937007874015748" header="0.3937007874015748" footer="0.5118110236220472"/>
  <pageSetup firstPageNumber="4" useFirstPageNumber="1" horizontalDpi="300" verticalDpi="300" orientation="portrait" paperSize="9" scale="83" r:id="rId1"/>
  <rowBreaks count="3" manualBreakCount="3">
    <brk id="39" max="8" man="1"/>
    <brk id="92" max="8" man="1"/>
    <brk id="1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87"/>
  <sheetViews>
    <sheetView tabSelected="1" view="pageBreakPreview" zoomScale="90" zoomScaleNormal="90" zoomScaleSheetLayoutView="90" zoomScalePageLayoutView="0" workbookViewId="0" topLeftCell="A34">
      <selection activeCell="G1" sqref="G1:H1"/>
    </sheetView>
  </sheetViews>
  <sheetFormatPr defaultColWidth="9.00390625" defaultRowHeight="12.75"/>
  <cols>
    <col min="1" max="1" width="3.75390625" style="11" customWidth="1"/>
    <col min="2" max="2" width="9.75390625" style="11" customWidth="1"/>
    <col min="3" max="3" width="6.75390625" style="30" customWidth="1"/>
    <col min="4" max="4" width="40.75390625" style="12" customWidth="1"/>
    <col min="5" max="5" width="5.75390625" style="4" customWidth="1"/>
    <col min="6" max="6" width="7.25390625" style="13" customWidth="1"/>
    <col min="7" max="7" width="13.625" style="14" bestFit="1" customWidth="1"/>
    <col min="8" max="8" width="10.75390625" style="14" customWidth="1"/>
    <col min="9" max="9" width="10.00390625" style="4" bestFit="1" customWidth="1"/>
    <col min="10" max="10" width="11.125" style="4" bestFit="1" customWidth="1"/>
    <col min="11" max="12" width="9.125" style="4" customWidth="1"/>
    <col min="13" max="13" width="11.75390625" style="4" customWidth="1"/>
    <col min="14" max="16384" width="9.125" style="4" customWidth="1"/>
  </cols>
  <sheetData>
    <row r="1" spans="1:8" ht="12.75">
      <c r="A1" s="104"/>
      <c r="B1" s="104"/>
      <c r="C1" s="105"/>
      <c r="D1" s="106"/>
      <c r="E1" s="107"/>
      <c r="F1" s="108"/>
      <c r="G1" s="277" t="s">
        <v>237</v>
      </c>
      <c r="H1" s="277"/>
    </row>
    <row r="2" spans="1:8" ht="24.75" customHeight="1">
      <c r="A2" s="262" t="s">
        <v>236</v>
      </c>
      <c r="B2" s="263"/>
      <c r="C2" s="263"/>
      <c r="D2" s="263"/>
      <c r="E2" s="263"/>
      <c r="F2" s="263"/>
      <c r="G2" s="263"/>
      <c r="H2" s="263"/>
    </row>
    <row r="3" spans="1:8" ht="64.5" customHeight="1">
      <c r="A3" s="262" t="s">
        <v>205</v>
      </c>
      <c r="B3" s="285"/>
      <c r="C3" s="285"/>
      <c r="D3" s="285"/>
      <c r="E3" s="285"/>
      <c r="F3" s="285"/>
      <c r="G3" s="285"/>
      <c r="H3" s="285"/>
    </row>
    <row r="4" spans="1:8" ht="15" customHeight="1" thickBot="1">
      <c r="A4" s="52"/>
      <c r="B4" s="52"/>
      <c r="C4" s="53"/>
      <c r="D4" s="54"/>
      <c r="E4" s="54"/>
      <c r="F4" s="55"/>
      <c r="G4" s="56"/>
      <c r="H4" s="56"/>
    </row>
    <row r="5" spans="1:8" s="109" customFormat="1" ht="21.75" customHeight="1">
      <c r="A5" s="286" t="s">
        <v>0</v>
      </c>
      <c r="B5" s="288" t="s">
        <v>16</v>
      </c>
      <c r="C5" s="290" t="s">
        <v>17</v>
      </c>
      <c r="D5" s="292" t="s">
        <v>9</v>
      </c>
      <c r="E5" s="292" t="s">
        <v>4</v>
      </c>
      <c r="F5" s="292"/>
      <c r="G5" s="294" t="s">
        <v>7</v>
      </c>
      <c r="H5" s="296" t="s">
        <v>8</v>
      </c>
    </row>
    <row r="6" spans="1:8" s="109" customFormat="1" ht="21.75" customHeight="1" thickBot="1">
      <c r="A6" s="287"/>
      <c r="B6" s="289"/>
      <c r="C6" s="291"/>
      <c r="D6" s="293"/>
      <c r="E6" s="258" t="s">
        <v>5</v>
      </c>
      <c r="F6" s="259" t="s">
        <v>19</v>
      </c>
      <c r="G6" s="295"/>
      <c r="H6" s="297"/>
    </row>
    <row r="7" spans="1:8" s="109" customFormat="1" ht="30" customHeight="1" thickBot="1">
      <c r="A7" s="282" t="s">
        <v>66</v>
      </c>
      <c r="B7" s="283"/>
      <c r="C7" s="283"/>
      <c r="D7" s="283"/>
      <c r="E7" s="283"/>
      <c r="F7" s="283"/>
      <c r="G7" s="283"/>
      <c r="H7" s="284"/>
    </row>
    <row r="8" spans="1:8" s="109" customFormat="1" ht="30" customHeight="1" thickBot="1">
      <c r="A8" s="110" t="s">
        <v>6</v>
      </c>
      <c r="B8" s="111" t="s">
        <v>21</v>
      </c>
      <c r="C8" s="112"/>
      <c r="D8" s="111" t="s">
        <v>13</v>
      </c>
      <c r="E8" s="111" t="s">
        <v>6</v>
      </c>
      <c r="F8" s="111" t="s">
        <v>6</v>
      </c>
      <c r="G8" s="111" t="s">
        <v>6</v>
      </c>
      <c r="H8" s="113" t="s">
        <v>6</v>
      </c>
    </row>
    <row r="9" spans="1:8" s="109" customFormat="1" ht="30" customHeight="1">
      <c r="A9" s="114" t="s">
        <v>6</v>
      </c>
      <c r="B9" s="115" t="s">
        <v>3</v>
      </c>
      <c r="C9" s="116"/>
      <c r="D9" s="117" t="s">
        <v>20</v>
      </c>
      <c r="E9" s="115" t="s">
        <v>6</v>
      </c>
      <c r="F9" s="115" t="s">
        <v>6</v>
      </c>
      <c r="G9" s="115" t="s">
        <v>6</v>
      </c>
      <c r="H9" s="118" t="s">
        <v>6</v>
      </c>
    </row>
    <row r="10" spans="1:8" s="109" customFormat="1" ht="38.25">
      <c r="A10" s="119">
        <v>1</v>
      </c>
      <c r="B10" s="120" t="s">
        <v>3</v>
      </c>
      <c r="C10" s="121" t="s">
        <v>30</v>
      </c>
      <c r="D10" s="122" t="s">
        <v>204</v>
      </c>
      <c r="E10" s="120" t="s">
        <v>1</v>
      </c>
      <c r="F10" s="123">
        <v>0.39</v>
      </c>
      <c r="G10" s="124"/>
      <c r="H10" s="125">
        <f>G10*F10</f>
        <v>0</v>
      </c>
    </row>
    <row r="11" spans="1:8" s="109" customFormat="1" ht="38.25" hidden="1">
      <c r="A11" s="119"/>
      <c r="B11" s="120"/>
      <c r="C11" s="121"/>
      <c r="D11" s="122" t="s">
        <v>203</v>
      </c>
      <c r="E11" s="120"/>
      <c r="F11" s="123">
        <v>0.39</v>
      </c>
      <c r="G11" s="124"/>
      <c r="H11" s="125"/>
    </row>
    <row r="12" spans="1:8" s="109" customFormat="1" ht="30" customHeight="1">
      <c r="A12" s="114" t="s">
        <v>6</v>
      </c>
      <c r="B12" s="115" t="s">
        <v>115</v>
      </c>
      <c r="C12" s="116"/>
      <c r="D12" s="117" t="s">
        <v>116</v>
      </c>
      <c r="E12" s="115" t="s">
        <v>6</v>
      </c>
      <c r="F12" s="115" t="s">
        <v>6</v>
      </c>
      <c r="G12" s="126" t="s">
        <v>6</v>
      </c>
      <c r="H12" s="118" t="s">
        <v>6</v>
      </c>
    </row>
    <row r="13" spans="1:8" s="109" customFormat="1" ht="63.75">
      <c r="A13" s="119">
        <f>A10+1</f>
        <v>2</v>
      </c>
      <c r="B13" s="120" t="s">
        <v>115</v>
      </c>
      <c r="C13" s="121" t="s">
        <v>78</v>
      </c>
      <c r="D13" s="122" t="s">
        <v>173</v>
      </c>
      <c r="E13" s="120" t="s">
        <v>117</v>
      </c>
      <c r="F13" s="127">
        <v>4</v>
      </c>
      <c r="G13" s="124"/>
      <c r="H13" s="125">
        <f>G13*F13</f>
        <v>0</v>
      </c>
    </row>
    <row r="14" spans="1:8" s="109" customFormat="1" ht="25.5" customHeight="1" hidden="1">
      <c r="A14" s="119"/>
      <c r="B14" s="128"/>
      <c r="C14" s="129"/>
      <c r="D14" s="122" t="s">
        <v>118</v>
      </c>
      <c r="E14" s="120"/>
      <c r="F14" s="127">
        <v>4</v>
      </c>
      <c r="G14" s="130"/>
      <c r="H14" s="131"/>
    </row>
    <row r="15" spans="1:8" s="109" customFormat="1" ht="25.5">
      <c r="A15" s="119">
        <f>A13+1</f>
        <v>3</v>
      </c>
      <c r="B15" s="120" t="s">
        <v>115</v>
      </c>
      <c r="C15" s="121" t="s">
        <v>79</v>
      </c>
      <c r="D15" s="122" t="s">
        <v>174</v>
      </c>
      <c r="E15" s="120" t="s">
        <v>119</v>
      </c>
      <c r="F15" s="132">
        <v>0.04</v>
      </c>
      <c r="G15" s="124"/>
      <c r="H15" s="125">
        <f>G15*F15</f>
        <v>0</v>
      </c>
    </row>
    <row r="16" spans="1:8" s="109" customFormat="1" ht="25.5" customHeight="1" hidden="1">
      <c r="A16" s="119"/>
      <c r="B16" s="128"/>
      <c r="C16" s="129"/>
      <c r="D16" s="122" t="s">
        <v>165</v>
      </c>
      <c r="E16" s="120"/>
      <c r="F16" s="132">
        <v>0.04</v>
      </c>
      <c r="G16" s="130"/>
      <c r="H16" s="131"/>
    </row>
    <row r="17" spans="1:8" s="109" customFormat="1" ht="30" customHeight="1">
      <c r="A17" s="133" t="s">
        <v>6</v>
      </c>
      <c r="B17" s="134" t="s">
        <v>18</v>
      </c>
      <c r="C17" s="135"/>
      <c r="D17" s="136" t="s">
        <v>22</v>
      </c>
      <c r="E17" s="134" t="s">
        <v>6</v>
      </c>
      <c r="F17" s="137" t="s">
        <v>6</v>
      </c>
      <c r="G17" s="138" t="s">
        <v>6</v>
      </c>
      <c r="H17" s="139" t="s">
        <v>6</v>
      </c>
    </row>
    <row r="18" spans="1:8" s="109" customFormat="1" ht="30" customHeight="1">
      <c r="A18" s="119">
        <f>A15+1</f>
        <v>4</v>
      </c>
      <c r="B18" s="120" t="s">
        <v>18</v>
      </c>
      <c r="C18" s="121">
        <v>12</v>
      </c>
      <c r="D18" s="122" t="s">
        <v>94</v>
      </c>
      <c r="E18" s="120" t="s">
        <v>11</v>
      </c>
      <c r="F18" s="132">
        <v>1900.8</v>
      </c>
      <c r="G18" s="124"/>
      <c r="H18" s="125">
        <f>G18*F18</f>
        <v>0</v>
      </c>
    </row>
    <row r="19" spans="1:8" s="109" customFormat="1" ht="38.25" hidden="1">
      <c r="A19" s="119"/>
      <c r="B19" s="120"/>
      <c r="C19" s="121"/>
      <c r="D19" s="122" t="s">
        <v>171</v>
      </c>
      <c r="E19" s="120"/>
      <c r="F19" s="132">
        <v>1728</v>
      </c>
      <c r="G19" s="124"/>
      <c r="H19" s="125"/>
    </row>
    <row r="20" spans="1:8" s="109" customFormat="1" ht="30" customHeight="1">
      <c r="A20" s="133" t="s">
        <v>6</v>
      </c>
      <c r="B20" s="134" t="s">
        <v>44</v>
      </c>
      <c r="C20" s="135"/>
      <c r="D20" s="136" t="s">
        <v>45</v>
      </c>
      <c r="E20" s="134" t="s">
        <v>6</v>
      </c>
      <c r="F20" s="137" t="s">
        <v>6</v>
      </c>
      <c r="G20" s="138" t="s">
        <v>6</v>
      </c>
      <c r="H20" s="139" t="s">
        <v>6</v>
      </c>
    </row>
    <row r="21" spans="1:8" s="109" customFormat="1" ht="52.5" customHeight="1">
      <c r="A21" s="119">
        <f>A18+1</f>
        <v>5</v>
      </c>
      <c r="B21" s="120" t="s">
        <v>44</v>
      </c>
      <c r="C21" s="121">
        <v>11</v>
      </c>
      <c r="D21" s="122" t="s">
        <v>95</v>
      </c>
      <c r="E21" s="120" t="s">
        <v>11</v>
      </c>
      <c r="F21" s="132">
        <v>498.3</v>
      </c>
      <c r="G21" s="124"/>
      <c r="H21" s="125">
        <f>G21*F21</f>
        <v>0</v>
      </c>
    </row>
    <row r="22" spans="1:8" s="109" customFormat="1" ht="38.25" hidden="1">
      <c r="A22" s="119"/>
      <c r="B22" s="120"/>
      <c r="C22" s="121"/>
      <c r="D22" s="122" t="s">
        <v>172</v>
      </c>
      <c r="E22" s="120"/>
      <c r="F22" s="132">
        <v>205.8</v>
      </c>
      <c r="G22" s="124"/>
      <c r="H22" s="125"/>
    </row>
    <row r="23" spans="1:8" s="109" customFormat="1" ht="51" hidden="1">
      <c r="A23" s="119"/>
      <c r="B23" s="120"/>
      <c r="C23" s="121"/>
      <c r="D23" s="122" t="s">
        <v>221</v>
      </c>
      <c r="E23" s="120"/>
      <c r="F23" s="132">
        <v>292.5</v>
      </c>
      <c r="G23" s="124"/>
      <c r="H23" s="125"/>
    </row>
    <row r="24" spans="1:8" s="109" customFormat="1" ht="41.25" customHeight="1">
      <c r="A24" s="119">
        <f>A21+1</f>
        <v>6</v>
      </c>
      <c r="B24" s="120" t="s">
        <v>44</v>
      </c>
      <c r="C24" s="121" t="s">
        <v>79</v>
      </c>
      <c r="D24" s="122" t="s">
        <v>96</v>
      </c>
      <c r="E24" s="120" t="s">
        <v>11</v>
      </c>
      <c r="F24" s="132">
        <v>297.7</v>
      </c>
      <c r="G24" s="124"/>
      <c r="H24" s="125">
        <f>G24*F24</f>
        <v>0</v>
      </c>
    </row>
    <row r="25" spans="1:8" s="109" customFormat="1" ht="40.5" hidden="1">
      <c r="A25" s="119"/>
      <c r="B25" s="120"/>
      <c r="C25" s="121"/>
      <c r="D25" s="122" t="s">
        <v>166</v>
      </c>
      <c r="E25" s="120"/>
      <c r="F25" s="132">
        <v>139</v>
      </c>
      <c r="G25" s="124"/>
      <c r="H25" s="125"/>
    </row>
    <row r="26" spans="1:8" s="109" customFormat="1" ht="42.75" customHeight="1" hidden="1">
      <c r="A26" s="119"/>
      <c r="B26" s="120"/>
      <c r="C26" s="121"/>
      <c r="D26" s="122" t="s">
        <v>222</v>
      </c>
      <c r="E26" s="120"/>
      <c r="F26" s="132">
        <v>158.7</v>
      </c>
      <c r="G26" s="124"/>
      <c r="H26" s="125"/>
    </row>
    <row r="27" spans="1:8" s="109" customFormat="1" ht="38.25">
      <c r="A27" s="119">
        <f>A24+1</f>
        <v>7</v>
      </c>
      <c r="B27" s="120" t="s">
        <v>44</v>
      </c>
      <c r="C27" s="121" t="s">
        <v>120</v>
      </c>
      <c r="D27" s="122" t="s">
        <v>121</v>
      </c>
      <c r="E27" s="120" t="s">
        <v>11</v>
      </c>
      <c r="F27" s="132">
        <v>19</v>
      </c>
      <c r="G27" s="124"/>
      <c r="H27" s="125">
        <f>G27*F27</f>
        <v>0</v>
      </c>
    </row>
    <row r="28" spans="1:8" s="109" customFormat="1" ht="40.5" hidden="1">
      <c r="A28" s="119"/>
      <c r="B28" s="120"/>
      <c r="C28" s="121"/>
      <c r="D28" s="122" t="s">
        <v>167</v>
      </c>
      <c r="E28" s="120"/>
      <c r="F28" s="132">
        <v>19</v>
      </c>
      <c r="G28" s="124"/>
      <c r="H28" s="125"/>
    </row>
    <row r="29" spans="1:8" s="109" customFormat="1" ht="28.5" customHeight="1">
      <c r="A29" s="119">
        <f>A27+1</f>
        <v>8</v>
      </c>
      <c r="B29" s="120" t="s">
        <v>44</v>
      </c>
      <c r="C29" s="121" t="s">
        <v>67</v>
      </c>
      <c r="D29" s="122" t="s">
        <v>80</v>
      </c>
      <c r="E29" s="120" t="s">
        <v>2</v>
      </c>
      <c r="F29" s="132">
        <v>49.5</v>
      </c>
      <c r="G29" s="124"/>
      <c r="H29" s="125">
        <f>G29*F29</f>
        <v>0</v>
      </c>
    </row>
    <row r="30" spans="1:8" s="109" customFormat="1" ht="50.25" customHeight="1" hidden="1">
      <c r="A30" s="119"/>
      <c r="B30" s="120"/>
      <c r="C30" s="121"/>
      <c r="D30" s="122" t="s">
        <v>206</v>
      </c>
      <c r="E30" s="120"/>
      <c r="F30" s="132">
        <v>49.5</v>
      </c>
      <c r="G30" s="124"/>
      <c r="H30" s="125"/>
    </row>
    <row r="31" spans="1:8" s="109" customFormat="1" ht="25.5">
      <c r="A31" s="119">
        <f>A29+1</f>
        <v>9</v>
      </c>
      <c r="B31" s="120" t="s">
        <v>44</v>
      </c>
      <c r="C31" s="121" t="s">
        <v>111</v>
      </c>
      <c r="D31" s="122" t="s">
        <v>112</v>
      </c>
      <c r="E31" s="120" t="s">
        <v>12</v>
      </c>
      <c r="F31" s="249">
        <v>1</v>
      </c>
      <c r="G31" s="140"/>
      <c r="H31" s="125">
        <f>G31*F31</f>
        <v>0</v>
      </c>
    </row>
    <row r="32" spans="1:8" s="109" customFormat="1" ht="63.75" hidden="1">
      <c r="A32" s="119"/>
      <c r="B32" s="120"/>
      <c r="C32" s="121"/>
      <c r="D32" s="122" t="s">
        <v>122</v>
      </c>
      <c r="E32" s="120"/>
      <c r="F32" s="132"/>
      <c r="G32" s="124"/>
      <c r="H32" s="125"/>
    </row>
    <row r="33" spans="1:10" s="109" customFormat="1" ht="30" customHeight="1" thickBot="1">
      <c r="A33" s="141"/>
      <c r="B33" s="142"/>
      <c r="C33" s="143"/>
      <c r="D33" s="144" t="s">
        <v>28</v>
      </c>
      <c r="E33" s="145"/>
      <c r="F33" s="145"/>
      <c r="G33" s="146"/>
      <c r="H33" s="147">
        <f>H31+H29+H27+H24+H21+H18+H15+H13+H10</f>
        <v>0</v>
      </c>
      <c r="I33" s="148"/>
      <c r="J33" s="148"/>
    </row>
    <row r="34" spans="1:8" s="109" customFormat="1" ht="30" customHeight="1" thickBot="1">
      <c r="A34" s="110" t="s">
        <v>6</v>
      </c>
      <c r="B34" s="111" t="s">
        <v>23</v>
      </c>
      <c r="C34" s="112"/>
      <c r="D34" s="111" t="s">
        <v>14</v>
      </c>
      <c r="E34" s="111" t="s">
        <v>6</v>
      </c>
      <c r="F34" s="250" t="s">
        <v>6</v>
      </c>
      <c r="G34" s="111" t="s">
        <v>6</v>
      </c>
      <c r="H34" s="149" t="s">
        <v>6</v>
      </c>
    </row>
    <row r="35" spans="1:8" s="109" customFormat="1" ht="30" customHeight="1">
      <c r="A35" s="114" t="s">
        <v>6</v>
      </c>
      <c r="B35" s="115" t="s">
        <v>24</v>
      </c>
      <c r="C35" s="116"/>
      <c r="D35" s="117" t="s">
        <v>25</v>
      </c>
      <c r="E35" s="115" t="s">
        <v>6</v>
      </c>
      <c r="F35" s="251" t="s">
        <v>6</v>
      </c>
      <c r="G35" s="115" t="s">
        <v>6</v>
      </c>
      <c r="H35" s="118" t="s">
        <v>6</v>
      </c>
    </row>
    <row r="36" spans="1:8" s="109" customFormat="1" ht="38.25">
      <c r="A36" s="119">
        <f>A31+1</f>
        <v>10</v>
      </c>
      <c r="B36" s="120" t="s">
        <v>24</v>
      </c>
      <c r="C36" s="121" t="s">
        <v>78</v>
      </c>
      <c r="D36" s="122" t="s">
        <v>58</v>
      </c>
      <c r="E36" s="120" t="s">
        <v>10</v>
      </c>
      <c r="F36" s="132">
        <v>534.85</v>
      </c>
      <c r="G36" s="150"/>
      <c r="H36" s="125">
        <f>G36*F36</f>
        <v>0</v>
      </c>
    </row>
    <row r="37" spans="1:8" s="109" customFormat="1" ht="39" customHeight="1" hidden="1">
      <c r="A37" s="151"/>
      <c r="B37" s="152"/>
      <c r="C37" s="153"/>
      <c r="D37" s="122" t="s">
        <v>168</v>
      </c>
      <c r="E37" s="120"/>
      <c r="F37" s="132">
        <v>486.23</v>
      </c>
      <c r="G37" s="154"/>
      <c r="H37" s="155"/>
    </row>
    <row r="38" spans="1:8" s="109" customFormat="1" ht="28.5" customHeight="1">
      <c r="A38" s="133" t="s">
        <v>6</v>
      </c>
      <c r="B38" s="134" t="s">
        <v>46</v>
      </c>
      <c r="C38" s="135"/>
      <c r="D38" s="136" t="s">
        <v>47</v>
      </c>
      <c r="E38" s="134" t="s">
        <v>6</v>
      </c>
      <c r="F38" s="137" t="s">
        <v>6</v>
      </c>
      <c r="G38" s="134" t="s">
        <v>6</v>
      </c>
      <c r="H38" s="139" t="s">
        <v>6</v>
      </c>
    </row>
    <row r="39" spans="1:8" s="109" customFormat="1" ht="38.25" customHeight="1">
      <c r="A39" s="119">
        <f>A36+1</f>
        <v>11</v>
      </c>
      <c r="B39" s="120" t="s">
        <v>46</v>
      </c>
      <c r="C39" s="156">
        <v>12</v>
      </c>
      <c r="D39" s="122" t="s">
        <v>175</v>
      </c>
      <c r="E39" s="120" t="s">
        <v>75</v>
      </c>
      <c r="F39" s="132">
        <v>685.26</v>
      </c>
      <c r="G39" s="150"/>
      <c r="H39" s="125">
        <f>G39*F39</f>
        <v>0</v>
      </c>
    </row>
    <row r="40" spans="1:8" s="109" customFormat="1" ht="39" customHeight="1" hidden="1">
      <c r="A40" s="119"/>
      <c r="B40" s="157"/>
      <c r="C40" s="158"/>
      <c r="D40" s="122" t="s">
        <v>169</v>
      </c>
      <c r="E40" s="120"/>
      <c r="F40" s="132">
        <v>622.96</v>
      </c>
      <c r="G40" s="150"/>
      <c r="H40" s="125"/>
    </row>
    <row r="41" spans="1:9" s="109" customFormat="1" ht="30" customHeight="1" thickBot="1">
      <c r="A41" s="141"/>
      <c r="B41" s="142"/>
      <c r="C41" s="143"/>
      <c r="D41" s="144" t="s">
        <v>29</v>
      </c>
      <c r="E41" s="145"/>
      <c r="F41" s="145"/>
      <c r="G41" s="146"/>
      <c r="H41" s="147">
        <f>H39+H36</f>
        <v>0</v>
      </c>
      <c r="I41" s="148"/>
    </row>
    <row r="42" spans="1:8" s="109" customFormat="1" ht="30" customHeight="1" thickBot="1">
      <c r="A42" s="110" t="s">
        <v>6</v>
      </c>
      <c r="B42" s="111" t="s">
        <v>50</v>
      </c>
      <c r="C42" s="112"/>
      <c r="D42" s="111" t="s">
        <v>51</v>
      </c>
      <c r="E42" s="111" t="s">
        <v>6</v>
      </c>
      <c r="F42" s="250" t="s">
        <v>6</v>
      </c>
      <c r="G42" s="111" t="s">
        <v>6</v>
      </c>
      <c r="H42" s="149" t="s">
        <v>6</v>
      </c>
    </row>
    <row r="43" spans="1:8" s="109" customFormat="1" ht="30" customHeight="1">
      <c r="A43" s="114" t="s">
        <v>6</v>
      </c>
      <c r="B43" s="115" t="s">
        <v>61</v>
      </c>
      <c r="C43" s="116"/>
      <c r="D43" s="117" t="s">
        <v>81</v>
      </c>
      <c r="E43" s="115" t="s">
        <v>6</v>
      </c>
      <c r="F43" s="251" t="s">
        <v>6</v>
      </c>
      <c r="G43" s="115" t="s">
        <v>6</v>
      </c>
      <c r="H43" s="118" t="s">
        <v>6</v>
      </c>
    </row>
    <row r="44" spans="1:8" s="109" customFormat="1" ht="89.25">
      <c r="A44" s="119">
        <f>A39+1</f>
        <v>12</v>
      </c>
      <c r="B44" s="120" t="s">
        <v>61</v>
      </c>
      <c r="C44" s="121" t="s">
        <v>78</v>
      </c>
      <c r="D44" s="159" t="s">
        <v>207</v>
      </c>
      <c r="E44" s="120" t="s">
        <v>2</v>
      </c>
      <c r="F44" s="132">
        <v>20</v>
      </c>
      <c r="G44" s="124"/>
      <c r="H44" s="125">
        <f>G44*F44</f>
        <v>0</v>
      </c>
    </row>
    <row r="45" spans="1:8" s="109" customFormat="1" ht="51" hidden="1">
      <c r="A45" s="119"/>
      <c r="B45" s="120"/>
      <c r="C45" s="121"/>
      <c r="D45" s="159" t="s">
        <v>178</v>
      </c>
      <c r="E45" s="120"/>
      <c r="F45" s="132">
        <v>4</v>
      </c>
      <c r="G45" s="124"/>
      <c r="H45" s="125"/>
    </row>
    <row r="46" spans="1:8" s="109" customFormat="1" ht="57.75" customHeight="1" hidden="1">
      <c r="A46" s="119"/>
      <c r="B46" s="120"/>
      <c r="C46" s="121"/>
      <c r="D46" s="159" t="s">
        <v>179</v>
      </c>
      <c r="E46" s="120"/>
      <c r="F46" s="132">
        <v>4</v>
      </c>
      <c r="G46" s="124"/>
      <c r="H46" s="125"/>
    </row>
    <row r="47" spans="1:8" s="109" customFormat="1" ht="57.75" customHeight="1" hidden="1">
      <c r="A47" s="119"/>
      <c r="B47" s="120"/>
      <c r="C47" s="121"/>
      <c r="D47" s="159" t="s">
        <v>180</v>
      </c>
      <c r="E47" s="120"/>
      <c r="F47" s="132">
        <v>12</v>
      </c>
      <c r="G47" s="124"/>
      <c r="H47" s="125"/>
    </row>
    <row r="48" spans="1:8" s="109" customFormat="1" ht="25.5">
      <c r="A48" s="119">
        <f>A44+1</f>
        <v>13</v>
      </c>
      <c r="B48" s="120" t="s">
        <v>61</v>
      </c>
      <c r="C48" s="121" t="s">
        <v>98</v>
      </c>
      <c r="D48" s="122" t="s">
        <v>113</v>
      </c>
      <c r="E48" s="120" t="s">
        <v>75</v>
      </c>
      <c r="F48" s="166">
        <v>16.2</v>
      </c>
      <c r="G48" s="124"/>
      <c r="H48" s="125">
        <f>G48*F48</f>
        <v>0</v>
      </c>
    </row>
    <row r="49" spans="1:8" s="109" customFormat="1" ht="97.5" customHeight="1" hidden="1">
      <c r="A49" s="160"/>
      <c r="B49" s="161"/>
      <c r="C49" s="121"/>
      <c r="D49" s="122" t="s">
        <v>181</v>
      </c>
      <c r="E49" s="120"/>
      <c r="F49" s="132">
        <v>14.2</v>
      </c>
      <c r="G49" s="150"/>
      <c r="H49" s="125"/>
    </row>
    <row r="50" spans="1:8" s="109" customFormat="1" ht="38.25" hidden="1">
      <c r="A50" s="160"/>
      <c r="B50" s="161"/>
      <c r="C50" s="121"/>
      <c r="D50" s="122" t="s">
        <v>123</v>
      </c>
      <c r="E50" s="120"/>
      <c r="F50" s="132">
        <v>2</v>
      </c>
      <c r="G50" s="150"/>
      <c r="H50" s="125"/>
    </row>
    <row r="51" spans="1:8" s="109" customFormat="1" ht="30.75" customHeight="1">
      <c r="A51" s="133" t="s">
        <v>6</v>
      </c>
      <c r="B51" s="134" t="s">
        <v>125</v>
      </c>
      <c r="C51" s="135"/>
      <c r="D51" s="136" t="s">
        <v>97</v>
      </c>
      <c r="E51" s="134" t="s">
        <v>6</v>
      </c>
      <c r="F51" s="137" t="s">
        <v>6</v>
      </c>
      <c r="G51" s="134" t="s">
        <v>6</v>
      </c>
      <c r="H51" s="139" t="s">
        <v>6</v>
      </c>
    </row>
    <row r="52" spans="1:8" s="109" customFormat="1" ht="25.5" customHeight="1">
      <c r="A52" s="119">
        <f>A48+1</f>
        <v>14</v>
      </c>
      <c r="B52" s="120" t="s">
        <v>125</v>
      </c>
      <c r="C52" s="120">
        <v>14</v>
      </c>
      <c r="D52" s="122" t="s">
        <v>124</v>
      </c>
      <c r="E52" s="162" t="s">
        <v>2</v>
      </c>
      <c r="F52" s="166">
        <v>24</v>
      </c>
      <c r="G52" s="163"/>
      <c r="H52" s="125">
        <f>G52*F52</f>
        <v>0</v>
      </c>
    </row>
    <row r="53" spans="1:12" s="109" customFormat="1" ht="38.25" hidden="1">
      <c r="A53" s="119"/>
      <c r="B53" s="120"/>
      <c r="C53" s="121"/>
      <c r="D53" s="159" t="s">
        <v>182</v>
      </c>
      <c r="E53" s="120"/>
      <c r="F53" s="132">
        <v>24</v>
      </c>
      <c r="G53" s="124"/>
      <c r="H53" s="125"/>
      <c r="L53" s="136"/>
    </row>
    <row r="54" spans="1:8" s="109" customFormat="1" ht="30" customHeight="1">
      <c r="A54" s="133" t="s">
        <v>6</v>
      </c>
      <c r="B54" s="134" t="s">
        <v>52</v>
      </c>
      <c r="C54" s="135"/>
      <c r="D54" s="136" t="s">
        <v>53</v>
      </c>
      <c r="E54" s="134" t="s">
        <v>6</v>
      </c>
      <c r="F54" s="137" t="s">
        <v>6</v>
      </c>
      <c r="G54" s="138" t="s">
        <v>6</v>
      </c>
      <c r="H54" s="139" t="s">
        <v>6</v>
      </c>
    </row>
    <row r="55" spans="1:8" s="109" customFormat="1" ht="51">
      <c r="A55" s="164">
        <f>A52+1</f>
        <v>15</v>
      </c>
      <c r="B55" s="162" t="s">
        <v>52</v>
      </c>
      <c r="C55" s="165" t="s">
        <v>30</v>
      </c>
      <c r="D55" s="159" t="s">
        <v>213</v>
      </c>
      <c r="E55" s="162" t="s">
        <v>2</v>
      </c>
      <c r="F55" s="166">
        <v>160.5</v>
      </c>
      <c r="G55" s="163"/>
      <c r="H55" s="125">
        <f>G55*F55</f>
        <v>0</v>
      </c>
    </row>
    <row r="56" spans="1:8" s="109" customFormat="1" ht="63.75" hidden="1">
      <c r="A56" s="119"/>
      <c r="B56" s="120"/>
      <c r="C56" s="121"/>
      <c r="D56" s="122" t="s">
        <v>158</v>
      </c>
      <c r="E56" s="120"/>
      <c r="F56" s="132">
        <v>160.5</v>
      </c>
      <c r="G56" s="124"/>
      <c r="H56" s="125"/>
    </row>
    <row r="57" spans="1:8" s="109" customFormat="1" ht="51">
      <c r="A57" s="164">
        <f>A55+1</f>
        <v>16</v>
      </c>
      <c r="B57" s="162" t="s">
        <v>52</v>
      </c>
      <c r="C57" s="165" t="s">
        <v>107</v>
      </c>
      <c r="D57" s="159" t="s">
        <v>214</v>
      </c>
      <c r="E57" s="162" t="s">
        <v>2</v>
      </c>
      <c r="F57" s="166">
        <v>91.5</v>
      </c>
      <c r="G57" s="163"/>
      <c r="H57" s="125">
        <f>G57*F57</f>
        <v>0</v>
      </c>
    </row>
    <row r="58" spans="1:8" s="109" customFormat="1" ht="76.5" hidden="1">
      <c r="A58" s="119"/>
      <c r="B58" s="120"/>
      <c r="C58" s="121"/>
      <c r="D58" s="122" t="s">
        <v>218</v>
      </c>
      <c r="E58" s="120"/>
      <c r="F58" s="132">
        <v>91.5</v>
      </c>
      <c r="G58" s="124"/>
      <c r="H58" s="125"/>
    </row>
    <row r="59" spans="1:8" s="109" customFormat="1" ht="30" customHeight="1">
      <c r="A59" s="164">
        <f>A57+1</f>
        <v>17</v>
      </c>
      <c r="B59" s="162" t="s">
        <v>52</v>
      </c>
      <c r="C59" s="165" t="s">
        <v>59</v>
      </c>
      <c r="D59" s="159" t="s">
        <v>223</v>
      </c>
      <c r="E59" s="162" t="s">
        <v>2</v>
      </c>
      <c r="F59" s="166">
        <v>24</v>
      </c>
      <c r="G59" s="163"/>
      <c r="H59" s="125">
        <f>G59*F59</f>
        <v>0</v>
      </c>
    </row>
    <row r="60" spans="1:8" s="109" customFormat="1" ht="52.5" customHeight="1" hidden="1">
      <c r="A60" s="164"/>
      <c r="B60" s="162"/>
      <c r="C60" s="165"/>
      <c r="D60" s="159" t="s">
        <v>219</v>
      </c>
      <c r="E60" s="162"/>
      <c r="F60" s="166">
        <v>24</v>
      </c>
      <c r="G60" s="163"/>
      <c r="H60" s="167"/>
    </row>
    <row r="61" spans="1:8" s="109" customFormat="1" ht="30" customHeight="1">
      <c r="A61" s="119">
        <f>A59+1</f>
        <v>18</v>
      </c>
      <c r="B61" s="120" t="s">
        <v>52</v>
      </c>
      <c r="C61" s="121" t="s">
        <v>128</v>
      </c>
      <c r="D61" s="122" t="s">
        <v>215</v>
      </c>
      <c r="E61" s="120" t="s">
        <v>42</v>
      </c>
      <c r="F61" s="132">
        <v>8</v>
      </c>
      <c r="G61" s="124"/>
      <c r="H61" s="125">
        <f>G61*F61</f>
        <v>0</v>
      </c>
    </row>
    <row r="62" spans="1:8" s="109" customFormat="1" ht="78.75" customHeight="1" hidden="1">
      <c r="A62" s="119"/>
      <c r="B62" s="120"/>
      <c r="C62" s="121"/>
      <c r="D62" s="122" t="s">
        <v>170</v>
      </c>
      <c r="E62" s="120"/>
      <c r="F62" s="132">
        <v>8</v>
      </c>
      <c r="G62" s="124"/>
      <c r="H62" s="125"/>
    </row>
    <row r="63" spans="1:8" s="109" customFormat="1" ht="28.5" customHeight="1">
      <c r="A63" s="119">
        <f>A61+1</f>
        <v>19</v>
      </c>
      <c r="B63" s="120" t="s">
        <v>52</v>
      </c>
      <c r="C63" s="121" t="s">
        <v>126</v>
      </c>
      <c r="D63" s="122" t="s">
        <v>127</v>
      </c>
      <c r="E63" s="120" t="s">
        <v>42</v>
      </c>
      <c r="F63" s="132">
        <v>1</v>
      </c>
      <c r="G63" s="124"/>
      <c r="H63" s="125">
        <f>G63*F63</f>
        <v>0</v>
      </c>
    </row>
    <row r="64" spans="1:8" s="109" customFormat="1" ht="78.75" customHeight="1" hidden="1">
      <c r="A64" s="119"/>
      <c r="B64" s="120"/>
      <c r="C64" s="121"/>
      <c r="D64" s="122" t="s">
        <v>216</v>
      </c>
      <c r="E64" s="120"/>
      <c r="F64" s="132">
        <v>1</v>
      </c>
      <c r="G64" s="124"/>
      <c r="H64" s="125"/>
    </row>
    <row r="65" spans="1:8" s="109" customFormat="1" ht="25.5">
      <c r="A65" s="164">
        <f>A63+1</f>
        <v>20</v>
      </c>
      <c r="B65" s="162" t="s">
        <v>52</v>
      </c>
      <c r="C65" s="165" t="s">
        <v>73</v>
      </c>
      <c r="D65" s="159" t="s">
        <v>74</v>
      </c>
      <c r="E65" s="162" t="s">
        <v>42</v>
      </c>
      <c r="F65" s="132">
        <v>8</v>
      </c>
      <c r="G65" s="124"/>
      <c r="H65" s="125">
        <f>G65*F65</f>
        <v>0</v>
      </c>
    </row>
    <row r="66" spans="1:8" s="109" customFormat="1" ht="91.5" customHeight="1" hidden="1">
      <c r="A66" s="168"/>
      <c r="B66" s="169"/>
      <c r="C66" s="170"/>
      <c r="D66" s="159" t="s">
        <v>224</v>
      </c>
      <c r="E66" s="162"/>
      <c r="F66" s="132">
        <v>8</v>
      </c>
      <c r="G66" s="171"/>
      <c r="H66" s="172"/>
    </row>
    <row r="67" spans="1:8" s="109" customFormat="1" ht="91.5" customHeight="1">
      <c r="A67" s="119">
        <f>A65+1</f>
        <v>21</v>
      </c>
      <c r="B67" s="162" t="s">
        <v>198</v>
      </c>
      <c r="C67" s="173"/>
      <c r="D67" s="174" t="s">
        <v>197</v>
      </c>
      <c r="E67" s="175" t="s">
        <v>2</v>
      </c>
      <c r="F67" s="252">
        <v>45</v>
      </c>
      <c r="G67" s="124"/>
      <c r="H67" s="125">
        <f>G67*F67</f>
        <v>0</v>
      </c>
    </row>
    <row r="68" spans="1:10" s="109" customFormat="1" ht="30" customHeight="1" thickBot="1">
      <c r="A68" s="141"/>
      <c r="B68" s="142"/>
      <c r="C68" s="143"/>
      <c r="D68" s="144" t="s">
        <v>54</v>
      </c>
      <c r="E68" s="145"/>
      <c r="F68" s="145"/>
      <c r="G68" s="146"/>
      <c r="H68" s="147">
        <f>H67+H65+H63+H61+H59+H57+H55+H52+H48+H44</f>
        <v>0</v>
      </c>
      <c r="I68" s="148"/>
      <c r="J68" s="148"/>
    </row>
    <row r="69" spans="1:8" s="109" customFormat="1" ht="30" customHeight="1" thickBot="1">
      <c r="A69" s="110" t="s">
        <v>6</v>
      </c>
      <c r="B69" s="111" t="s">
        <v>31</v>
      </c>
      <c r="C69" s="112"/>
      <c r="D69" s="111" t="s">
        <v>32</v>
      </c>
      <c r="E69" s="111" t="s">
        <v>6</v>
      </c>
      <c r="F69" s="250" t="s">
        <v>6</v>
      </c>
      <c r="G69" s="111" t="s">
        <v>6</v>
      </c>
      <c r="H69" s="149" t="s">
        <v>6</v>
      </c>
    </row>
    <row r="70" spans="1:8" s="109" customFormat="1" ht="30" customHeight="1">
      <c r="A70" s="114" t="s">
        <v>6</v>
      </c>
      <c r="B70" s="115" t="s">
        <v>55</v>
      </c>
      <c r="C70" s="116"/>
      <c r="D70" s="117" t="s">
        <v>56</v>
      </c>
      <c r="E70" s="115" t="s">
        <v>6</v>
      </c>
      <c r="F70" s="251" t="s">
        <v>6</v>
      </c>
      <c r="G70" s="115" t="s">
        <v>6</v>
      </c>
      <c r="H70" s="118" t="s">
        <v>6</v>
      </c>
    </row>
    <row r="71" spans="1:8" s="109" customFormat="1" ht="38.25">
      <c r="A71" s="119">
        <f>A67+1</f>
        <v>22</v>
      </c>
      <c r="B71" s="120" t="s">
        <v>55</v>
      </c>
      <c r="C71" s="121" t="s">
        <v>82</v>
      </c>
      <c r="D71" s="159" t="s">
        <v>100</v>
      </c>
      <c r="E71" s="120" t="s">
        <v>11</v>
      </c>
      <c r="F71" s="132">
        <v>979</v>
      </c>
      <c r="G71" s="124"/>
      <c r="H71" s="125">
        <f>G71*F71</f>
        <v>0</v>
      </c>
    </row>
    <row r="72" spans="1:14" s="109" customFormat="1" ht="38.25" hidden="1">
      <c r="A72" s="119"/>
      <c r="B72" s="120"/>
      <c r="C72" s="121"/>
      <c r="D72" s="159" t="s">
        <v>225</v>
      </c>
      <c r="E72" s="120"/>
      <c r="F72" s="132">
        <v>658</v>
      </c>
      <c r="G72" s="124"/>
      <c r="H72" s="125"/>
      <c r="N72" s="176"/>
    </row>
    <row r="73" spans="1:8" s="109" customFormat="1" ht="40.5" customHeight="1" hidden="1">
      <c r="A73" s="119"/>
      <c r="B73" s="120"/>
      <c r="C73" s="121"/>
      <c r="D73" s="159" t="s">
        <v>226</v>
      </c>
      <c r="E73" s="120"/>
      <c r="F73" s="132">
        <v>321</v>
      </c>
      <c r="G73" s="124"/>
      <c r="H73" s="125"/>
    </row>
    <row r="74" spans="1:8" s="109" customFormat="1" ht="38.25">
      <c r="A74" s="119">
        <f>A71+1</f>
        <v>23</v>
      </c>
      <c r="B74" s="120" t="s">
        <v>55</v>
      </c>
      <c r="C74" s="121" t="s">
        <v>43</v>
      </c>
      <c r="D74" s="122" t="s">
        <v>99</v>
      </c>
      <c r="E74" s="120" t="s">
        <v>11</v>
      </c>
      <c r="F74" s="132">
        <v>523</v>
      </c>
      <c r="G74" s="124"/>
      <c r="H74" s="125">
        <f>G74*F74</f>
        <v>0</v>
      </c>
    </row>
    <row r="75" spans="1:8" s="109" customFormat="1" ht="51" hidden="1">
      <c r="A75" s="119"/>
      <c r="B75" s="120"/>
      <c r="C75" s="121"/>
      <c r="D75" s="122" t="s">
        <v>227</v>
      </c>
      <c r="E75" s="120"/>
      <c r="F75" s="132">
        <v>393</v>
      </c>
      <c r="G75" s="124"/>
      <c r="H75" s="125"/>
    </row>
    <row r="76" spans="1:8" s="109" customFormat="1" ht="38.25" hidden="1">
      <c r="A76" s="119"/>
      <c r="B76" s="120"/>
      <c r="C76" s="121"/>
      <c r="D76" s="122" t="s">
        <v>148</v>
      </c>
      <c r="E76" s="120"/>
      <c r="F76" s="132">
        <v>130</v>
      </c>
      <c r="G76" s="124"/>
      <c r="H76" s="125"/>
    </row>
    <row r="77" spans="1:8" s="109" customFormat="1" ht="30" customHeight="1">
      <c r="A77" s="133" t="s">
        <v>6</v>
      </c>
      <c r="B77" s="134" t="s">
        <v>76</v>
      </c>
      <c r="C77" s="135"/>
      <c r="D77" s="117" t="s">
        <v>77</v>
      </c>
      <c r="E77" s="134" t="s">
        <v>6</v>
      </c>
      <c r="F77" s="137" t="s">
        <v>6</v>
      </c>
      <c r="G77" s="138" t="s">
        <v>6</v>
      </c>
      <c r="H77" s="139" t="s">
        <v>6</v>
      </c>
    </row>
    <row r="78" spans="1:8" s="109" customFormat="1" ht="25.5">
      <c r="A78" s="119">
        <f>A74+1</f>
        <v>24</v>
      </c>
      <c r="B78" s="120" t="s">
        <v>76</v>
      </c>
      <c r="C78" s="121" t="s">
        <v>79</v>
      </c>
      <c r="D78" s="122" t="s">
        <v>101</v>
      </c>
      <c r="E78" s="120" t="s">
        <v>11</v>
      </c>
      <c r="F78" s="132">
        <v>283.1</v>
      </c>
      <c r="G78" s="124"/>
      <c r="H78" s="125">
        <f>G78*F78</f>
        <v>0</v>
      </c>
    </row>
    <row r="79" spans="1:8" s="109" customFormat="1" ht="66" customHeight="1" hidden="1">
      <c r="A79" s="177"/>
      <c r="B79" s="178"/>
      <c r="C79" s="179"/>
      <c r="D79" s="122" t="s">
        <v>176</v>
      </c>
      <c r="E79" s="120"/>
      <c r="F79" s="132">
        <v>44</v>
      </c>
      <c r="G79" s="180"/>
      <c r="H79" s="181"/>
    </row>
    <row r="80" spans="1:8" s="109" customFormat="1" ht="66" customHeight="1" hidden="1">
      <c r="A80" s="177"/>
      <c r="B80" s="178"/>
      <c r="C80" s="179"/>
      <c r="D80" s="122" t="s">
        <v>144</v>
      </c>
      <c r="E80" s="120"/>
      <c r="F80" s="132">
        <v>34.1</v>
      </c>
      <c r="G80" s="180"/>
      <c r="H80" s="181"/>
    </row>
    <row r="81" spans="1:25" s="109" customFormat="1" ht="38.25" hidden="1">
      <c r="A81" s="177"/>
      <c r="B81" s="178"/>
      <c r="C81" s="179"/>
      <c r="D81" s="122" t="s">
        <v>145</v>
      </c>
      <c r="E81" s="120"/>
      <c r="F81" s="132">
        <v>57</v>
      </c>
      <c r="G81" s="180"/>
      <c r="H81" s="181"/>
      <c r="N81" s="109">
        <v>3</v>
      </c>
      <c r="O81" s="109">
        <v>2.5</v>
      </c>
      <c r="P81" s="109">
        <v>2</v>
      </c>
      <c r="Q81" s="109">
        <v>2.5</v>
      </c>
      <c r="R81" s="109">
        <v>1.5</v>
      </c>
      <c r="S81" s="109">
        <v>1.5</v>
      </c>
      <c r="T81" s="109">
        <v>1.5</v>
      </c>
      <c r="U81" s="109">
        <v>1</v>
      </c>
      <c r="V81" s="109">
        <v>1.5</v>
      </c>
      <c r="W81" s="109">
        <v>2</v>
      </c>
      <c r="X81" s="109">
        <v>4</v>
      </c>
      <c r="Y81" s="109">
        <f>SUM(I81:X81)*2*0.75</f>
        <v>34.5</v>
      </c>
    </row>
    <row r="82" spans="1:8" s="109" customFormat="1" ht="51" hidden="1">
      <c r="A82" s="177"/>
      <c r="B82" s="178"/>
      <c r="C82" s="179"/>
      <c r="D82" s="122" t="s">
        <v>146</v>
      </c>
      <c r="E82" s="120"/>
      <c r="F82" s="132">
        <v>148</v>
      </c>
      <c r="G82" s="180"/>
      <c r="H82" s="181"/>
    </row>
    <row r="83" spans="1:8" s="109" customFormat="1" ht="30" customHeight="1">
      <c r="A83" s="119">
        <f>A78+1</f>
        <v>25</v>
      </c>
      <c r="B83" s="120" t="s">
        <v>76</v>
      </c>
      <c r="C83" s="121" t="s">
        <v>59</v>
      </c>
      <c r="D83" s="122" t="s">
        <v>130</v>
      </c>
      <c r="E83" s="120" t="s">
        <v>11</v>
      </c>
      <c r="F83" s="132">
        <v>637.1</v>
      </c>
      <c r="G83" s="124"/>
      <c r="H83" s="125">
        <f>G83*F83</f>
        <v>0</v>
      </c>
    </row>
    <row r="84" spans="1:8" s="109" customFormat="1" ht="38.25" hidden="1">
      <c r="A84" s="119"/>
      <c r="B84" s="120"/>
      <c r="C84" s="121"/>
      <c r="D84" s="122" t="s">
        <v>228</v>
      </c>
      <c r="E84" s="120"/>
      <c r="F84" s="132">
        <v>637.1</v>
      </c>
      <c r="G84" s="124"/>
      <c r="H84" s="125"/>
    </row>
    <row r="85" spans="1:8" s="109" customFormat="1" ht="30" customHeight="1">
      <c r="A85" s="119">
        <f>A83+1</f>
        <v>26</v>
      </c>
      <c r="B85" s="120" t="s">
        <v>76</v>
      </c>
      <c r="C85" s="121" t="s">
        <v>57</v>
      </c>
      <c r="D85" s="122" t="s">
        <v>129</v>
      </c>
      <c r="E85" s="120" t="s">
        <v>11</v>
      </c>
      <c r="F85" s="132">
        <v>754.1</v>
      </c>
      <c r="G85" s="124"/>
      <c r="H85" s="125">
        <f>G85*F85</f>
        <v>0</v>
      </c>
    </row>
    <row r="86" spans="1:8" s="109" customFormat="1" ht="51" hidden="1">
      <c r="A86" s="119"/>
      <c r="B86" s="120"/>
      <c r="C86" s="121"/>
      <c r="D86" s="122" t="s">
        <v>177</v>
      </c>
      <c r="E86" s="120"/>
      <c r="F86" s="132">
        <v>238.7</v>
      </c>
      <c r="G86" s="124"/>
      <c r="H86" s="125"/>
    </row>
    <row r="87" spans="1:8" s="109" customFormat="1" ht="37.5" customHeight="1" hidden="1">
      <c r="A87" s="177"/>
      <c r="B87" s="178"/>
      <c r="C87" s="179"/>
      <c r="D87" s="122" t="s">
        <v>229</v>
      </c>
      <c r="E87" s="120"/>
      <c r="F87" s="132">
        <v>276</v>
      </c>
      <c r="G87" s="180"/>
      <c r="H87" s="181"/>
    </row>
    <row r="88" spans="1:8" s="109" customFormat="1" ht="37.5" customHeight="1">
      <c r="A88" s="114" t="s">
        <v>6</v>
      </c>
      <c r="B88" s="115" t="s">
        <v>63</v>
      </c>
      <c r="C88" s="116"/>
      <c r="D88" s="117" t="s">
        <v>183</v>
      </c>
      <c r="E88" s="115" t="s">
        <v>6</v>
      </c>
      <c r="F88" s="251" t="s">
        <v>6</v>
      </c>
      <c r="G88" s="126" t="s">
        <v>6</v>
      </c>
      <c r="H88" s="118" t="s">
        <v>6</v>
      </c>
    </row>
    <row r="89" spans="1:8" s="109" customFormat="1" ht="37.5" customHeight="1">
      <c r="A89" s="177">
        <f>A85+1</f>
        <v>27</v>
      </c>
      <c r="B89" s="178"/>
      <c r="C89" s="179"/>
      <c r="D89" s="182" t="s">
        <v>184</v>
      </c>
      <c r="E89" s="120" t="s">
        <v>185</v>
      </c>
      <c r="F89" s="132">
        <v>119.7</v>
      </c>
      <c r="G89" s="180"/>
      <c r="H89" s="125">
        <f>G89*F89</f>
        <v>0</v>
      </c>
    </row>
    <row r="90" spans="1:8" s="109" customFormat="1" ht="38.25" hidden="1">
      <c r="A90" s="177"/>
      <c r="B90" s="178"/>
      <c r="C90" s="179"/>
      <c r="D90" s="182" t="s">
        <v>192</v>
      </c>
      <c r="E90" s="120"/>
      <c r="F90" s="166">
        <v>119.7</v>
      </c>
      <c r="G90" s="180"/>
      <c r="H90" s="181"/>
    </row>
    <row r="91" spans="1:8" s="109" customFormat="1" ht="30" customHeight="1">
      <c r="A91" s="114" t="s">
        <v>6</v>
      </c>
      <c r="B91" s="115" t="s">
        <v>63</v>
      </c>
      <c r="C91" s="116"/>
      <c r="D91" s="117" t="s">
        <v>83</v>
      </c>
      <c r="E91" s="115" t="s">
        <v>6</v>
      </c>
      <c r="F91" s="251" t="s">
        <v>6</v>
      </c>
      <c r="G91" s="126" t="s">
        <v>6</v>
      </c>
      <c r="H91" s="118" t="s">
        <v>6</v>
      </c>
    </row>
    <row r="92" spans="1:8" s="109" customFormat="1" ht="38.25">
      <c r="A92" s="119">
        <f>A89+1</f>
        <v>28</v>
      </c>
      <c r="B92" s="120" t="s">
        <v>64</v>
      </c>
      <c r="C92" s="121" t="s">
        <v>62</v>
      </c>
      <c r="D92" s="122" t="s">
        <v>131</v>
      </c>
      <c r="E92" s="120" t="s">
        <v>11</v>
      </c>
      <c r="F92" s="132">
        <v>639</v>
      </c>
      <c r="G92" s="124"/>
      <c r="H92" s="125">
        <f>G92*F92</f>
        <v>0</v>
      </c>
    </row>
    <row r="93" spans="1:8" s="109" customFormat="1" ht="38.25" hidden="1">
      <c r="A93" s="119"/>
      <c r="B93" s="120"/>
      <c r="C93" s="121"/>
      <c r="D93" s="122" t="s">
        <v>147</v>
      </c>
      <c r="E93" s="120"/>
      <c r="F93" s="132">
        <v>639</v>
      </c>
      <c r="G93" s="183"/>
      <c r="H93" s="184"/>
    </row>
    <row r="94" spans="1:8" s="109" customFormat="1" ht="38.25">
      <c r="A94" s="119">
        <f>A92+1</f>
        <v>29</v>
      </c>
      <c r="B94" s="120" t="s">
        <v>64</v>
      </c>
      <c r="C94" s="121" t="s">
        <v>79</v>
      </c>
      <c r="D94" s="122" t="s">
        <v>84</v>
      </c>
      <c r="E94" s="120" t="s">
        <v>11</v>
      </c>
      <c r="F94" s="132">
        <v>321.2</v>
      </c>
      <c r="G94" s="124"/>
      <c r="H94" s="125">
        <f>G94*F94</f>
        <v>0</v>
      </c>
    </row>
    <row r="95" spans="1:8" s="109" customFormat="1" ht="51" hidden="1">
      <c r="A95" s="119"/>
      <c r="B95" s="120"/>
      <c r="C95" s="121"/>
      <c r="D95" s="122" t="s">
        <v>186</v>
      </c>
      <c r="E95" s="120"/>
      <c r="F95" s="132">
        <v>321.2</v>
      </c>
      <c r="G95" s="183"/>
      <c r="H95" s="184"/>
    </row>
    <row r="96" spans="1:8" s="109" customFormat="1" ht="38.25">
      <c r="A96" s="119">
        <f>A94+1</f>
        <v>30</v>
      </c>
      <c r="B96" s="120" t="s">
        <v>64</v>
      </c>
      <c r="C96" s="121" t="s">
        <v>57</v>
      </c>
      <c r="D96" s="122" t="s">
        <v>187</v>
      </c>
      <c r="E96" s="120" t="s">
        <v>11</v>
      </c>
      <c r="F96" s="132">
        <v>565</v>
      </c>
      <c r="G96" s="124"/>
      <c r="H96" s="125">
        <f>G96*F96</f>
        <v>0</v>
      </c>
    </row>
    <row r="97" spans="1:8" s="109" customFormat="1" ht="38.25" hidden="1">
      <c r="A97" s="119"/>
      <c r="B97" s="120"/>
      <c r="C97" s="121"/>
      <c r="D97" s="122" t="s">
        <v>199</v>
      </c>
      <c r="E97" s="178"/>
      <c r="F97" s="185">
        <v>435</v>
      </c>
      <c r="G97" s="124"/>
      <c r="H97" s="125"/>
    </row>
    <row r="98" spans="1:8" s="109" customFormat="1" ht="38.25" hidden="1">
      <c r="A98" s="177"/>
      <c r="B98" s="178"/>
      <c r="C98" s="179"/>
      <c r="D98" s="122" t="s">
        <v>149</v>
      </c>
      <c r="E98" s="178"/>
      <c r="F98" s="185">
        <v>130</v>
      </c>
      <c r="G98" s="180"/>
      <c r="H98" s="181"/>
    </row>
    <row r="99" spans="1:8" s="109" customFormat="1" ht="24.75" customHeight="1">
      <c r="A99" s="114" t="s">
        <v>6</v>
      </c>
      <c r="B99" s="115" t="s">
        <v>86</v>
      </c>
      <c r="C99" s="116"/>
      <c r="D99" s="117" t="s">
        <v>87</v>
      </c>
      <c r="E99" s="115" t="s">
        <v>6</v>
      </c>
      <c r="F99" s="251" t="s">
        <v>6</v>
      </c>
      <c r="G99" s="126" t="s">
        <v>6</v>
      </c>
      <c r="H99" s="118" t="s">
        <v>6</v>
      </c>
    </row>
    <row r="100" spans="1:8" s="109" customFormat="1" ht="25.5">
      <c r="A100" s="119">
        <f>A96+1</f>
        <v>31</v>
      </c>
      <c r="B100" s="120" t="s">
        <v>86</v>
      </c>
      <c r="C100" s="121" t="s">
        <v>88</v>
      </c>
      <c r="D100" s="122" t="s">
        <v>231</v>
      </c>
      <c r="E100" s="120" t="s">
        <v>11</v>
      </c>
      <c r="F100" s="132">
        <v>276</v>
      </c>
      <c r="G100" s="124"/>
      <c r="H100" s="125">
        <f>G100*F100</f>
        <v>0</v>
      </c>
    </row>
    <row r="101" spans="1:8" s="109" customFormat="1" ht="38.25" hidden="1">
      <c r="A101" s="119"/>
      <c r="B101" s="120"/>
      <c r="C101" s="121"/>
      <c r="D101" s="122" t="s">
        <v>200</v>
      </c>
      <c r="E101" s="120"/>
      <c r="F101" s="132">
        <v>276</v>
      </c>
      <c r="G101" s="150"/>
      <c r="H101" s="125"/>
    </row>
    <row r="102" spans="1:10" s="109" customFormat="1" ht="30" customHeight="1" thickBot="1">
      <c r="A102" s="186"/>
      <c r="B102" s="187"/>
      <c r="C102" s="188"/>
      <c r="D102" s="144" t="s">
        <v>33</v>
      </c>
      <c r="E102" s="145"/>
      <c r="F102" s="145"/>
      <c r="G102" s="146"/>
      <c r="H102" s="189">
        <f>H100+H96+H94+H92+H89+H85+H83+H78+H74+H71</f>
        <v>0</v>
      </c>
      <c r="I102" s="148"/>
      <c r="J102" s="148"/>
    </row>
    <row r="103" spans="1:10" s="109" customFormat="1" ht="30" customHeight="1" thickBot="1">
      <c r="A103" s="110" t="s">
        <v>6</v>
      </c>
      <c r="B103" s="111" t="s">
        <v>89</v>
      </c>
      <c r="C103" s="112"/>
      <c r="D103" s="111" t="s">
        <v>90</v>
      </c>
      <c r="E103" s="111" t="s">
        <v>6</v>
      </c>
      <c r="F103" s="250" t="s">
        <v>6</v>
      </c>
      <c r="G103" s="111" t="s">
        <v>6</v>
      </c>
      <c r="H103" s="149" t="s">
        <v>6</v>
      </c>
      <c r="J103" s="148"/>
    </row>
    <row r="104" spans="1:10" s="109" customFormat="1" ht="30" customHeight="1">
      <c r="A104" s="114" t="s">
        <v>6</v>
      </c>
      <c r="B104" s="115" t="s">
        <v>91</v>
      </c>
      <c r="C104" s="116"/>
      <c r="D104" s="117" t="s">
        <v>92</v>
      </c>
      <c r="E104" s="115" t="s">
        <v>6</v>
      </c>
      <c r="F104" s="251" t="s">
        <v>6</v>
      </c>
      <c r="G104" s="115" t="s">
        <v>6</v>
      </c>
      <c r="H104" s="118" t="s">
        <v>6</v>
      </c>
      <c r="J104" s="148"/>
    </row>
    <row r="105" spans="1:8" s="109" customFormat="1" ht="30" customHeight="1">
      <c r="A105" s="119">
        <f>A100+1</f>
        <v>32</v>
      </c>
      <c r="B105" s="120" t="s">
        <v>91</v>
      </c>
      <c r="C105" s="121" t="s">
        <v>43</v>
      </c>
      <c r="D105" s="122" t="s">
        <v>230</v>
      </c>
      <c r="E105" s="120" t="s">
        <v>11</v>
      </c>
      <c r="F105" s="132">
        <v>435.8</v>
      </c>
      <c r="G105" s="124"/>
      <c r="H105" s="125">
        <f>G105*F105</f>
        <v>0</v>
      </c>
    </row>
    <row r="106" spans="1:10" s="109" customFormat="1" ht="27.75" customHeight="1" hidden="1">
      <c r="A106" s="119"/>
      <c r="B106" s="120"/>
      <c r="C106" s="121"/>
      <c r="D106" s="122" t="s">
        <v>202</v>
      </c>
      <c r="E106" s="120"/>
      <c r="F106" s="132">
        <v>315</v>
      </c>
      <c r="G106" s="124"/>
      <c r="H106" s="125"/>
      <c r="J106" s="148"/>
    </row>
    <row r="107" spans="1:10" s="109" customFormat="1" ht="39" customHeight="1" hidden="1">
      <c r="A107" s="119"/>
      <c r="B107" s="120"/>
      <c r="C107" s="121"/>
      <c r="D107" s="122" t="s">
        <v>150</v>
      </c>
      <c r="E107" s="120"/>
      <c r="F107" s="132">
        <v>120.8</v>
      </c>
      <c r="G107" s="124"/>
      <c r="H107" s="125"/>
      <c r="J107" s="148"/>
    </row>
    <row r="108" spans="1:10" s="109" customFormat="1" ht="30" customHeight="1">
      <c r="A108" s="119">
        <f>A105+1</f>
        <v>33</v>
      </c>
      <c r="B108" s="120" t="s">
        <v>91</v>
      </c>
      <c r="C108" s="121" t="s">
        <v>102</v>
      </c>
      <c r="D108" s="122" t="s">
        <v>232</v>
      </c>
      <c r="E108" s="120" t="s">
        <v>11</v>
      </c>
      <c r="F108" s="132">
        <v>461</v>
      </c>
      <c r="G108" s="124"/>
      <c r="H108" s="125">
        <f>G108*F108</f>
        <v>0</v>
      </c>
      <c r="J108" s="148"/>
    </row>
    <row r="109" spans="1:8" s="109" customFormat="1" ht="30" customHeight="1" hidden="1">
      <c r="A109" s="119"/>
      <c r="B109" s="120"/>
      <c r="C109" s="121"/>
      <c r="D109" s="122" t="s">
        <v>201</v>
      </c>
      <c r="E109" s="120"/>
      <c r="F109" s="132">
        <v>315</v>
      </c>
      <c r="G109" s="124"/>
      <c r="H109" s="125"/>
    </row>
    <row r="110" spans="1:10" s="109" customFormat="1" ht="38.25" hidden="1">
      <c r="A110" s="119"/>
      <c r="B110" s="120"/>
      <c r="C110" s="121"/>
      <c r="D110" s="122" t="s">
        <v>151</v>
      </c>
      <c r="E110" s="120"/>
      <c r="F110" s="132">
        <v>146</v>
      </c>
      <c r="G110" s="124"/>
      <c r="H110" s="125"/>
      <c r="J110" s="148"/>
    </row>
    <row r="111" spans="1:10" s="109" customFormat="1" ht="21.75" customHeight="1">
      <c r="A111" s="114" t="s">
        <v>6</v>
      </c>
      <c r="B111" s="115" t="s">
        <v>103</v>
      </c>
      <c r="C111" s="190"/>
      <c r="D111" s="117" t="s">
        <v>104</v>
      </c>
      <c r="E111" s="115" t="s">
        <v>6</v>
      </c>
      <c r="F111" s="251" t="s">
        <v>6</v>
      </c>
      <c r="G111" s="126" t="s">
        <v>6</v>
      </c>
      <c r="H111" s="118" t="s">
        <v>6</v>
      </c>
      <c r="J111" s="148"/>
    </row>
    <row r="112" spans="1:10" s="109" customFormat="1" ht="40.5" customHeight="1">
      <c r="A112" s="119">
        <f>A108+1</f>
        <v>34</v>
      </c>
      <c r="B112" s="120" t="s">
        <v>103</v>
      </c>
      <c r="C112" s="121" t="s">
        <v>107</v>
      </c>
      <c r="D112" s="122" t="s">
        <v>106</v>
      </c>
      <c r="E112" s="120" t="s">
        <v>105</v>
      </c>
      <c r="F112" s="132">
        <v>195</v>
      </c>
      <c r="G112" s="124"/>
      <c r="H112" s="125">
        <f>G112*F112</f>
        <v>0</v>
      </c>
      <c r="J112" s="148"/>
    </row>
    <row r="113" spans="1:10" s="109" customFormat="1" ht="38.25" hidden="1">
      <c r="A113" s="191"/>
      <c r="B113" s="192"/>
      <c r="C113" s="193"/>
      <c r="D113" s="122" t="s">
        <v>152</v>
      </c>
      <c r="E113" s="192"/>
      <c r="F113" s="132">
        <v>195</v>
      </c>
      <c r="G113" s="194"/>
      <c r="H113" s="195"/>
      <c r="J113" s="148"/>
    </row>
    <row r="114" spans="1:10" s="109" customFormat="1" ht="30" customHeight="1" thickBot="1">
      <c r="A114" s="186"/>
      <c r="B114" s="187"/>
      <c r="C114" s="188"/>
      <c r="D114" s="144" t="s">
        <v>93</v>
      </c>
      <c r="E114" s="145"/>
      <c r="F114" s="145"/>
      <c r="G114" s="146"/>
      <c r="H114" s="189">
        <f>H112+H108+H105</f>
        <v>0</v>
      </c>
      <c r="I114" s="148"/>
      <c r="J114" s="148"/>
    </row>
    <row r="115" spans="1:8" s="109" customFormat="1" ht="30" customHeight="1" thickBot="1">
      <c r="A115" s="196" t="s">
        <v>6</v>
      </c>
      <c r="B115" s="197" t="s">
        <v>26</v>
      </c>
      <c r="C115" s="198"/>
      <c r="D115" s="197" t="s">
        <v>15</v>
      </c>
      <c r="E115" s="197" t="s">
        <v>6</v>
      </c>
      <c r="F115" s="253" t="s">
        <v>6</v>
      </c>
      <c r="G115" s="197" t="s">
        <v>6</v>
      </c>
      <c r="H115" s="199" t="s">
        <v>6</v>
      </c>
    </row>
    <row r="116" spans="1:8" s="109" customFormat="1" ht="30" customHeight="1">
      <c r="A116" s="200" t="s">
        <v>6</v>
      </c>
      <c r="B116" s="201" t="s">
        <v>34</v>
      </c>
      <c r="C116" s="202"/>
      <c r="D116" s="203" t="s">
        <v>35</v>
      </c>
      <c r="E116" s="201" t="s">
        <v>6</v>
      </c>
      <c r="F116" s="254" t="s">
        <v>6</v>
      </c>
      <c r="G116" s="201" t="s">
        <v>6</v>
      </c>
      <c r="H116" s="204" t="s">
        <v>6</v>
      </c>
    </row>
    <row r="117" spans="1:8" s="109" customFormat="1" ht="50.25" customHeight="1">
      <c r="A117" s="119">
        <f>A112+1</f>
        <v>35</v>
      </c>
      <c r="B117" s="120" t="s">
        <v>34</v>
      </c>
      <c r="C117" s="121" t="s">
        <v>68</v>
      </c>
      <c r="D117" s="122" t="s">
        <v>193</v>
      </c>
      <c r="E117" s="120" t="s">
        <v>11</v>
      </c>
      <c r="F117" s="132">
        <v>1170</v>
      </c>
      <c r="G117" s="124"/>
      <c r="H117" s="125">
        <f>G117*F117</f>
        <v>0</v>
      </c>
    </row>
    <row r="118" spans="1:8" s="109" customFormat="1" ht="38.25" hidden="1">
      <c r="A118" s="119"/>
      <c r="B118" s="120"/>
      <c r="C118" s="121"/>
      <c r="D118" s="122" t="s">
        <v>194</v>
      </c>
      <c r="E118" s="120"/>
      <c r="F118" s="132">
        <v>1170</v>
      </c>
      <c r="G118" s="126"/>
      <c r="H118" s="118"/>
    </row>
    <row r="119" spans="1:8" s="109" customFormat="1" ht="43.5" customHeight="1">
      <c r="A119" s="119">
        <f>A117+1</f>
        <v>36</v>
      </c>
      <c r="B119" s="120" t="s">
        <v>34</v>
      </c>
      <c r="C119" s="121" t="s">
        <v>65</v>
      </c>
      <c r="D119" s="122" t="s">
        <v>132</v>
      </c>
      <c r="E119" s="120" t="s">
        <v>11</v>
      </c>
      <c r="F119" s="132">
        <v>150</v>
      </c>
      <c r="G119" s="124"/>
      <c r="H119" s="125">
        <f>G119*F119</f>
        <v>0</v>
      </c>
    </row>
    <row r="120" spans="1:8" s="109" customFormat="1" ht="76.5" hidden="1">
      <c r="A120" s="119"/>
      <c r="B120" s="120"/>
      <c r="C120" s="121"/>
      <c r="D120" s="122" t="s">
        <v>188</v>
      </c>
      <c r="E120" s="120"/>
      <c r="F120" s="132">
        <v>150</v>
      </c>
      <c r="G120" s="124"/>
      <c r="H120" s="125"/>
    </row>
    <row r="121" spans="1:8" s="109" customFormat="1" ht="28.5" customHeight="1">
      <c r="A121" s="119">
        <f>A119+1</f>
        <v>37</v>
      </c>
      <c r="B121" s="120" t="s">
        <v>34</v>
      </c>
      <c r="C121" s="121">
        <v>61</v>
      </c>
      <c r="D121" s="122" t="s">
        <v>114</v>
      </c>
      <c r="E121" s="120" t="s">
        <v>2</v>
      </c>
      <c r="F121" s="132">
        <v>30</v>
      </c>
      <c r="G121" s="124"/>
      <c r="H121" s="125">
        <f>G121*F121</f>
        <v>0</v>
      </c>
    </row>
    <row r="122" spans="1:10" s="109" customFormat="1" ht="76.5" hidden="1">
      <c r="A122" s="119"/>
      <c r="B122" s="120"/>
      <c r="C122" s="121"/>
      <c r="D122" s="159" t="s">
        <v>208</v>
      </c>
      <c r="E122" s="120"/>
      <c r="F122" s="132">
        <v>30</v>
      </c>
      <c r="G122" s="124"/>
      <c r="H122" s="125"/>
      <c r="J122" s="205"/>
    </row>
    <row r="123" spans="1:10" s="109" customFormat="1" ht="30" customHeight="1" thickBot="1">
      <c r="A123" s="186"/>
      <c r="B123" s="206"/>
      <c r="C123" s="207"/>
      <c r="D123" s="144" t="s">
        <v>27</v>
      </c>
      <c r="E123" s="145"/>
      <c r="F123" s="145"/>
      <c r="G123" s="146"/>
      <c r="H123" s="189">
        <f>H121+H119+H117</f>
        <v>0</v>
      </c>
      <c r="I123" s="148"/>
      <c r="J123" s="148"/>
    </row>
    <row r="124" spans="1:8" s="109" customFormat="1" ht="30" customHeight="1" thickBot="1">
      <c r="A124" s="110" t="s">
        <v>6</v>
      </c>
      <c r="B124" s="111" t="s">
        <v>69</v>
      </c>
      <c r="C124" s="112"/>
      <c r="D124" s="111" t="s">
        <v>70</v>
      </c>
      <c r="E124" s="111" t="s">
        <v>6</v>
      </c>
      <c r="F124" s="250" t="s">
        <v>6</v>
      </c>
      <c r="G124" s="111" t="s">
        <v>6</v>
      </c>
      <c r="H124" s="113" t="s">
        <v>6</v>
      </c>
    </row>
    <row r="125" spans="1:8" s="109" customFormat="1" ht="30" customHeight="1">
      <c r="A125" s="208" t="s">
        <v>6</v>
      </c>
      <c r="B125" s="115" t="s">
        <v>108</v>
      </c>
      <c r="C125" s="190"/>
      <c r="D125" s="117" t="s">
        <v>109</v>
      </c>
      <c r="E125" s="115" t="s">
        <v>6</v>
      </c>
      <c r="F125" s="251" t="s">
        <v>6</v>
      </c>
      <c r="G125" s="115" t="s">
        <v>6</v>
      </c>
      <c r="H125" s="209" t="s">
        <v>6</v>
      </c>
    </row>
    <row r="126" spans="1:8" s="109" customFormat="1" ht="36" customHeight="1">
      <c r="A126" s="119">
        <f>A121+1</f>
        <v>38</v>
      </c>
      <c r="B126" s="120" t="s">
        <v>108</v>
      </c>
      <c r="C126" s="121" t="s">
        <v>30</v>
      </c>
      <c r="D126" s="122" t="s">
        <v>189</v>
      </c>
      <c r="E126" s="120" t="s">
        <v>42</v>
      </c>
      <c r="F126" s="132">
        <v>2</v>
      </c>
      <c r="G126" s="124"/>
      <c r="H126" s="125">
        <f>G126*F126</f>
        <v>0</v>
      </c>
    </row>
    <row r="127" spans="1:8" s="109" customFormat="1" ht="25.5" customHeight="1" hidden="1">
      <c r="A127" s="191"/>
      <c r="B127" s="192"/>
      <c r="C127" s="193"/>
      <c r="D127" s="122" t="s">
        <v>153</v>
      </c>
      <c r="E127" s="192"/>
      <c r="F127" s="132">
        <v>2</v>
      </c>
      <c r="G127" s="210"/>
      <c r="H127" s="211"/>
    </row>
    <row r="128" spans="1:8" s="109" customFormat="1" ht="30" customHeight="1">
      <c r="A128" s="133" t="s">
        <v>6</v>
      </c>
      <c r="B128" s="134" t="s">
        <v>71</v>
      </c>
      <c r="C128" s="135"/>
      <c r="D128" s="136" t="s">
        <v>85</v>
      </c>
      <c r="E128" s="134" t="s">
        <v>6</v>
      </c>
      <c r="F128" s="137" t="s">
        <v>6</v>
      </c>
      <c r="G128" s="138" t="s">
        <v>6</v>
      </c>
      <c r="H128" s="212" t="s">
        <v>6</v>
      </c>
    </row>
    <row r="129" spans="1:8" s="109" customFormat="1" ht="51">
      <c r="A129" s="119">
        <f>A126+1</f>
        <v>39</v>
      </c>
      <c r="B129" s="120" t="s">
        <v>71</v>
      </c>
      <c r="C129" s="121" t="s">
        <v>30</v>
      </c>
      <c r="D129" s="122" t="s">
        <v>190</v>
      </c>
      <c r="E129" s="120" t="s">
        <v>2</v>
      </c>
      <c r="F129" s="132">
        <v>34</v>
      </c>
      <c r="G129" s="124"/>
      <c r="H129" s="125">
        <f>G129*F129</f>
        <v>0</v>
      </c>
    </row>
    <row r="130" spans="1:8" s="109" customFormat="1" ht="70.5" customHeight="1" hidden="1">
      <c r="A130" s="177"/>
      <c r="B130" s="178"/>
      <c r="C130" s="179"/>
      <c r="D130" s="213" t="s">
        <v>159</v>
      </c>
      <c r="E130" s="178"/>
      <c r="F130" s="185">
        <v>34</v>
      </c>
      <c r="G130" s="180"/>
      <c r="H130" s="181"/>
    </row>
    <row r="131" spans="1:9" s="109" customFormat="1" ht="30.75" customHeight="1" thickBot="1">
      <c r="A131" s="186"/>
      <c r="B131" s="206"/>
      <c r="C131" s="207"/>
      <c r="D131" s="144" t="s">
        <v>72</v>
      </c>
      <c r="E131" s="145"/>
      <c r="F131" s="145"/>
      <c r="G131" s="146"/>
      <c r="H131" s="189">
        <f>H129+H126</f>
        <v>0</v>
      </c>
      <c r="I131" s="148"/>
    </row>
    <row r="132" spans="1:8" s="109" customFormat="1" ht="30" customHeight="1" thickBot="1">
      <c r="A132" s="110" t="s">
        <v>6</v>
      </c>
      <c r="B132" s="111" t="s">
        <v>36</v>
      </c>
      <c r="C132" s="112"/>
      <c r="D132" s="111" t="s">
        <v>37</v>
      </c>
      <c r="E132" s="111" t="s">
        <v>6</v>
      </c>
      <c r="F132" s="250" t="s">
        <v>6</v>
      </c>
      <c r="G132" s="111" t="s">
        <v>6</v>
      </c>
      <c r="H132" s="113" t="s">
        <v>6</v>
      </c>
    </row>
    <row r="133" spans="1:8" s="109" customFormat="1" ht="30" customHeight="1">
      <c r="A133" s="114" t="s">
        <v>6</v>
      </c>
      <c r="B133" s="115" t="s">
        <v>48</v>
      </c>
      <c r="C133" s="116"/>
      <c r="D133" s="117" t="s">
        <v>49</v>
      </c>
      <c r="E133" s="115" t="s">
        <v>6</v>
      </c>
      <c r="F133" s="251" t="s">
        <v>6</v>
      </c>
      <c r="G133" s="115" t="s">
        <v>6</v>
      </c>
      <c r="H133" s="209" t="s">
        <v>6</v>
      </c>
    </row>
    <row r="134" spans="1:8" s="109" customFormat="1" ht="29.25" customHeight="1">
      <c r="A134" s="119">
        <f>A129+1</f>
        <v>40</v>
      </c>
      <c r="B134" s="120" t="s">
        <v>48</v>
      </c>
      <c r="C134" s="121" t="s">
        <v>30</v>
      </c>
      <c r="D134" s="122" t="s">
        <v>160</v>
      </c>
      <c r="E134" s="120" t="s">
        <v>2</v>
      </c>
      <c r="F134" s="132">
        <v>434.5</v>
      </c>
      <c r="G134" s="124"/>
      <c r="H134" s="125">
        <f>G134*F134</f>
        <v>0</v>
      </c>
    </row>
    <row r="135" spans="1:8" s="109" customFormat="1" ht="29.25" customHeight="1" hidden="1">
      <c r="A135" s="119"/>
      <c r="B135" s="120"/>
      <c r="C135" s="121"/>
      <c r="D135" s="122" t="s">
        <v>195</v>
      </c>
      <c r="E135" s="120"/>
      <c r="F135" s="132">
        <v>390</v>
      </c>
      <c r="G135" s="124"/>
      <c r="H135" s="214"/>
    </row>
    <row r="136" spans="1:8" s="109" customFormat="1" ht="51" hidden="1">
      <c r="A136" s="119"/>
      <c r="B136" s="120"/>
      <c r="C136" s="121"/>
      <c r="D136" s="122" t="s">
        <v>156</v>
      </c>
      <c r="E136" s="120"/>
      <c r="F136" s="132">
        <v>44.5</v>
      </c>
      <c r="G136" s="124"/>
      <c r="H136" s="214"/>
    </row>
    <row r="137" spans="1:8" s="109" customFormat="1" ht="30" customHeight="1">
      <c r="A137" s="133" t="s">
        <v>6</v>
      </c>
      <c r="B137" s="134" t="s">
        <v>39</v>
      </c>
      <c r="C137" s="135"/>
      <c r="D137" s="136" t="s">
        <v>60</v>
      </c>
      <c r="E137" s="134" t="s">
        <v>6</v>
      </c>
      <c r="F137" s="137" t="s">
        <v>6</v>
      </c>
      <c r="G137" s="138" t="s">
        <v>6</v>
      </c>
      <c r="H137" s="212" t="s">
        <v>6</v>
      </c>
    </row>
    <row r="138" spans="1:8" s="109" customFormat="1" ht="36" customHeight="1">
      <c r="A138" s="119">
        <f>A134+1</f>
        <v>41</v>
      </c>
      <c r="B138" s="120" t="s">
        <v>39</v>
      </c>
      <c r="C138" s="121" t="s">
        <v>161</v>
      </c>
      <c r="D138" s="122" t="s">
        <v>155</v>
      </c>
      <c r="E138" s="120" t="s">
        <v>11</v>
      </c>
      <c r="F138" s="132">
        <v>600</v>
      </c>
      <c r="G138" s="124"/>
      <c r="H138" s="125">
        <f>G138*F138</f>
        <v>0</v>
      </c>
    </row>
    <row r="139" spans="1:8" s="109" customFormat="1" ht="28.5" customHeight="1" hidden="1">
      <c r="A139" s="119"/>
      <c r="B139" s="120"/>
      <c r="C139" s="121"/>
      <c r="D139" s="122" t="s">
        <v>196</v>
      </c>
      <c r="E139" s="120"/>
      <c r="F139" s="132">
        <v>600</v>
      </c>
      <c r="G139" s="150"/>
      <c r="H139" s="125"/>
    </row>
    <row r="140" spans="1:8" s="109" customFormat="1" ht="38.25">
      <c r="A140" s="119">
        <f>A138+1</f>
        <v>42</v>
      </c>
      <c r="B140" s="120" t="s">
        <v>39</v>
      </c>
      <c r="C140" s="121" t="s">
        <v>65</v>
      </c>
      <c r="D140" s="122" t="s">
        <v>154</v>
      </c>
      <c r="E140" s="120" t="s">
        <v>11</v>
      </c>
      <c r="F140" s="132">
        <v>221</v>
      </c>
      <c r="G140" s="124"/>
      <c r="H140" s="125">
        <f>G140*F140</f>
        <v>0</v>
      </c>
    </row>
    <row r="141" spans="1:8" s="109" customFormat="1" ht="38.25" customHeight="1" hidden="1">
      <c r="A141" s="119"/>
      <c r="B141" s="120"/>
      <c r="C141" s="121"/>
      <c r="D141" s="122" t="s">
        <v>209</v>
      </c>
      <c r="E141" s="120"/>
      <c r="F141" s="132">
        <v>118</v>
      </c>
      <c r="G141" s="124"/>
      <c r="H141" s="214"/>
    </row>
    <row r="142" spans="1:8" s="109" customFormat="1" ht="30" customHeight="1">
      <c r="A142" s="133" t="s">
        <v>6</v>
      </c>
      <c r="B142" s="134" t="s">
        <v>40</v>
      </c>
      <c r="C142" s="135"/>
      <c r="D142" s="136" t="s">
        <v>41</v>
      </c>
      <c r="E142" s="134" t="s">
        <v>6</v>
      </c>
      <c r="F142" s="137" t="s">
        <v>6</v>
      </c>
      <c r="G142" s="138" t="s">
        <v>6</v>
      </c>
      <c r="H142" s="212" t="s">
        <v>6</v>
      </c>
    </row>
    <row r="143" spans="1:8" s="109" customFormat="1" ht="41.25" customHeight="1">
      <c r="A143" s="119">
        <f>A140+1</f>
        <v>43</v>
      </c>
      <c r="B143" s="120" t="s">
        <v>40</v>
      </c>
      <c r="C143" s="121">
        <v>12</v>
      </c>
      <c r="D143" s="122" t="s">
        <v>110</v>
      </c>
      <c r="E143" s="120" t="s">
        <v>2</v>
      </c>
      <c r="F143" s="132">
        <v>390</v>
      </c>
      <c r="G143" s="124"/>
      <c r="H143" s="125">
        <f>G143*F143</f>
        <v>0</v>
      </c>
    </row>
    <row r="144" spans="1:9" s="109" customFormat="1" ht="30" customHeight="1" hidden="1">
      <c r="A144" s="119"/>
      <c r="B144" s="120"/>
      <c r="C144" s="121"/>
      <c r="D144" s="122" t="s">
        <v>210</v>
      </c>
      <c r="E144" s="120"/>
      <c r="F144" s="132">
        <v>390</v>
      </c>
      <c r="G144" s="124"/>
      <c r="H144" s="214"/>
      <c r="I144" s="205"/>
    </row>
    <row r="145" spans="1:8" s="109" customFormat="1" ht="30" customHeight="1">
      <c r="A145" s="133" t="s">
        <v>6</v>
      </c>
      <c r="B145" s="134" t="s">
        <v>133</v>
      </c>
      <c r="C145" s="190"/>
      <c r="D145" s="136" t="s">
        <v>134</v>
      </c>
      <c r="E145" s="215" t="s">
        <v>6</v>
      </c>
      <c r="F145" s="255" t="s">
        <v>6</v>
      </c>
      <c r="G145" s="216" t="s">
        <v>6</v>
      </c>
      <c r="H145" s="217" t="s">
        <v>6</v>
      </c>
    </row>
    <row r="146" spans="1:8" s="109" customFormat="1" ht="30" customHeight="1">
      <c r="A146" s="119">
        <f>A143+1</f>
        <v>44</v>
      </c>
      <c r="B146" s="120" t="s">
        <v>135</v>
      </c>
      <c r="C146" s="121" t="s">
        <v>30</v>
      </c>
      <c r="D146" s="122" t="s">
        <v>157</v>
      </c>
      <c r="E146" s="120" t="s">
        <v>2</v>
      </c>
      <c r="F146" s="132">
        <v>223</v>
      </c>
      <c r="G146" s="124"/>
      <c r="H146" s="125">
        <f>G146*F146</f>
        <v>0</v>
      </c>
    </row>
    <row r="147" spans="1:8" s="109" customFormat="1" ht="51" hidden="1">
      <c r="A147" s="191"/>
      <c r="B147" s="192"/>
      <c r="C147" s="193"/>
      <c r="D147" s="122" t="s">
        <v>211</v>
      </c>
      <c r="E147" s="120"/>
      <c r="F147" s="132">
        <v>223</v>
      </c>
      <c r="G147" s="150"/>
      <c r="H147" s="125"/>
    </row>
    <row r="148" spans="1:10" s="109" customFormat="1" ht="30" customHeight="1" thickBot="1">
      <c r="A148" s="141"/>
      <c r="B148" s="218"/>
      <c r="C148" s="219"/>
      <c r="D148" s="144" t="s">
        <v>38</v>
      </c>
      <c r="E148" s="145"/>
      <c r="F148" s="145"/>
      <c r="G148" s="146"/>
      <c r="H148" s="147">
        <f>H146+H143+H140+H138+H134</f>
        <v>0</v>
      </c>
      <c r="I148" s="148"/>
      <c r="J148" s="148"/>
    </row>
    <row r="149" spans="1:10" s="109" customFormat="1" ht="30" customHeight="1">
      <c r="A149" s="220" t="s">
        <v>6</v>
      </c>
      <c r="B149" s="221" t="s">
        <v>136</v>
      </c>
      <c r="C149" s="222"/>
      <c r="D149" s="221" t="s">
        <v>137</v>
      </c>
      <c r="E149" s="221" t="s">
        <v>6</v>
      </c>
      <c r="F149" s="256" t="s">
        <v>6</v>
      </c>
      <c r="G149" s="221" t="s">
        <v>6</v>
      </c>
      <c r="H149" s="223" t="s">
        <v>6</v>
      </c>
      <c r="I149" s="148"/>
      <c r="J149" s="148"/>
    </row>
    <row r="150" spans="1:10" s="109" customFormat="1" ht="30" customHeight="1">
      <c r="A150" s="224" t="s">
        <v>6</v>
      </c>
      <c r="B150" s="225" t="s">
        <v>138</v>
      </c>
      <c r="C150" s="226"/>
      <c r="D150" s="227" t="s">
        <v>139</v>
      </c>
      <c r="E150" s="225" t="s">
        <v>6</v>
      </c>
      <c r="F150" s="257" t="s">
        <v>6</v>
      </c>
      <c r="G150" s="225" t="s">
        <v>6</v>
      </c>
      <c r="H150" s="228" t="s">
        <v>6</v>
      </c>
      <c r="I150" s="148"/>
      <c r="J150" s="148"/>
    </row>
    <row r="151" spans="1:10" s="109" customFormat="1" ht="30" customHeight="1">
      <c r="A151" s="229">
        <f>A146+1</f>
        <v>45</v>
      </c>
      <c r="B151" s="230" t="s">
        <v>140</v>
      </c>
      <c r="C151" s="231" t="s">
        <v>141</v>
      </c>
      <c r="D151" s="182" t="s">
        <v>142</v>
      </c>
      <c r="E151" s="230" t="s">
        <v>2</v>
      </c>
      <c r="F151" s="232">
        <v>20</v>
      </c>
      <c r="G151" s="233"/>
      <c r="H151" s="125">
        <f>G151*F151</f>
        <v>0</v>
      </c>
      <c r="I151" s="148"/>
      <c r="J151" s="148"/>
    </row>
    <row r="152" spans="1:10" s="109" customFormat="1" ht="74.25" customHeight="1" hidden="1">
      <c r="A152" s="234"/>
      <c r="B152" s="235"/>
      <c r="C152" s="236"/>
      <c r="D152" s="237" t="s">
        <v>212</v>
      </c>
      <c r="E152" s="235"/>
      <c r="F152" s="238">
        <v>20</v>
      </c>
      <c r="G152" s="239"/>
      <c r="H152" s="240"/>
      <c r="I152" s="148"/>
      <c r="J152" s="148"/>
    </row>
    <row r="153" spans="1:8" s="109" customFormat="1" ht="30" customHeight="1">
      <c r="A153" s="133" t="s">
        <v>6</v>
      </c>
      <c r="B153" s="134" t="s">
        <v>162</v>
      </c>
      <c r="C153" s="135"/>
      <c r="D153" s="136" t="s">
        <v>163</v>
      </c>
      <c r="E153" s="134" t="s">
        <v>6</v>
      </c>
      <c r="F153" s="137" t="s">
        <v>6</v>
      </c>
      <c r="G153" s="138" t="s">
        <v>6</v>
      </c>
      <c r="H153" s="139" t="s">
        <v>6</v>
      </c>
    </row>
    <row r="154" spans="1:11" s="109" customFormat="1" ht="41.25" customHeight="1">
      <c r="A154" s="119">
        <f>A151+1</f>
        <v>46</v>
      </c>
      <c r="B154" s="120" t="s">
        <v>162</v>
      </c>
      <c r="C154" s="121" t="s">
        <v>161</v>
      </c>
      <c r="D154" s="122" t="s">
        <v>164</v>
      </c>
      <c r="E154" s="120" t="s">
        <v>2</v>
      </c>
      <c r="F154" s="132">
        <v>4.5</v>
      </c>
      <c r="G154" s="124"/>
      <c r="H154" s="125">
        <f>G154*F154</f>
        <v>0</v>
      </c>
      <c r="K154" s="241"/>
    </row>
    <row r="155" spans="1:10" s="109" customFormat="1" ht="51" hidden="1">
      <c r="A155" s="234"/>
      <c r="B155" s="235"/>
      <c r="C155" s="236"/>
      <c r="D155" s="237" t="s">
        <v>191</v>
      </c>
      <c r="E155" s="235" t="s">
        <v>2</v>
      </c>
      <c r="F155" s="238">
        <v>4.5</v>
      </c>
      <c r="G155" s="242"/>
      <c r="H155" s="240"/>
      <c r="I155" s="148"/>
      <c r="J155" s="148"/>
    </row>
    <row r="156" spans="1:10" s="109" customFormat="1" ht="30" customHeight="1" thickBot="1">
      <c r="A156" s="229"/>
      <c r="B156" s="230"/>
      <c r="C156" s="231"/>
      <c r="D156" s="144" t="s">
        <v>143</v>
      </c>
      <c r="E156" s="145"/>
      <c r="F156" s="145"/>
      <c r="G156" s="146"/>
      <c r="H156" s="147">
        <f>H154+H151</f>
        <v>0</v>
      </c>
      <c r="I156" s="148"/>
      <c r="J156" s="148"/>
    </row>
    <row r="157" spans="1:10" s="109" customFormat="1" ht="30" customHeight="1" thickBot="1">
      <c r="A157" s="278" t="s">
        <v>235</v>
      </c>
      <c r="B157" s="279"/>
      <c r="C157" s="279"/>
      <c r="D157" s="279"/>
      <c r="E157" s="279"/>
      <c r="F157" s="279"/>
      <c r="G157" s="280"/>
      <c r="H157" s="243">
        <f>H156+H148+H131+H123+H114+H102+H68+H41+H33</f>
        <v>0</v>
      </c>
      <c r="I157" s="148"/>
      <c r="J157" s="148"/>
    </row>
    <row r="158" spans="1:12" s="246" customFormat="1" ht="30" customHeight="1" thickBot="1">
      <c r="A158" s="275" t="s">
        <v>217</v>
      </c>
      <c r="B158" s="281"/>
      <c r="C158" s="281"/>
      <c r="D158" s="281"/>
      <c r="E158" s="281"/>
      <c r="F158" s="281"/>
      <c r="G158" s="281"/>
      <c r="H158" s="244">
        <f>H157*0.23</f>
        <v>0</v>
      </c>
      <c r="I158" s="245"/>
      <c r="L158" s="245"/>
    </row>
    <row r="159" spans="1:11" s="246" customFormat="1" ht="30" customHeight="1" thickBot="1">
      <c r="A159" s="275" t="s">
        <v>220</v>
      </c>
      <c r="B159" s="276"/>
      <c r="C159" s="276"/>
      <c r="D159" s="276"/>
      <c r="E159" s="276"/>
      <c r="F159" s="276"/>
      <c r="G159" s="276"/>
      <c r="H159" s="243">
        <f>H158+H157</f>
        <v>0</v>
      </c>
      <c r="K159" s="246" t="s">
        <v>234</v>
      </c>
    </row>
    <row r="160" spans="1:8" s="6" customFormat="1" ht="30" customHeight="1">
      <c r="A160" s="7"/>
      <c r="B160" s="7"/>
      <c r="C160" s="29"/>
      <c r="D160" s="8"/>
      <c r="F160" s="9"/>
      <c r="G160" s="10"/>
      <c r="H160" s="10"/>
    </row>
    <row r="161" spans="1:8" s="6" customFormat="1" ht="30" customHeight="1">
      <c r="A161" s="7"/>
      <c r="B161" s="7"/>
      <c r="C161" s="29"/>
      <c r="D161" s="8"/>
      <c r="F161" s="9"/>
      <c r="G161" s="10"/>
      <c r="H161" s="10"/>
    </row>
    <row r="162" spans="1:8" s="6" customFormat="1" ht="30" customHeight="1">
      <c r="A162" s="7"/>
      <c r="B162" s="7"/>
      <c r="C162" s="29"/>
      <c r="D162" s="8"/>
      <c r="F162" s="9"/>
      <c r="G162" s="10"/>
      <c r="H162" s="10"/>
    </row>
    <row r="163" spans="1:8" s="6" customFormat="1" ht="30" customHeight="1">
      <c r="A163" s="7"/>
      <c r="B163" s="7"/>
      <c r="C163" s="29"/>
      <c r="D163" s="8"/>
      <c r="F163" s="9"/>
      <c r="G163" s="10"/>
      <c r="H163" s="10"/>
    </row>
    <row r="164" spans="1:8" s="6" customFormat="1" ht="30" customHeight="1">
      <c r="A164" s="7"/>
      <c r="B164" s="7"/>
      <c r="C164" s="29"/>
      <c r="D164" s="8"/>
      <c r="F164" s="9"/>
      <c r="G164" s="10"/>
      <c r="H164" s="10"/>
    </row>
    <row r="165" spans="1:8" s="6" customFormat="1" ht="30" customHeight="1">
      <c r="A165" s="7"/>
      <c r="B165" s="7"/>
      <c r="C165" s="29"/>
      <c r="D165" s="8"/>
      <c r="F165" s="9"/>
      <c r="G165" s="10"/>
      <c r="H165" s="10"/>
    </row>
    <row r="166" spans="1:8" s="6" customFormat="1" ht="30" customHeight="1">
      <c r="A166" s="7"/>
      <c r="B166" s="7"/>
      <c r="C166" s="29"/>
      <c r="D166" s="8"/>
      <c r="F166" s="9"/>
      <c r="G166" s="10"/>
      <c r="H166" s="10"/>
    </row>
    <row r="167" spans="1:8" s="6" customFormat="1" ht="30" customHeight="1">
      <c r="A167" s="7"/>
      <c r="B167" s="7"/>
      <c r="C167" s="29"/>
      <c r="D167" s="8"/>
      <c r="F167" s="9"/>
      <c r="G167" s="10"/>
      <c r="H167" s="10"/>
    </row>
    <row r="168" spans="1:8" s="6" customFormat="1" ht="30" customHeight="1">
      <c r="A168" s="7"/>
      <c r="B168" s="7"/>
      <c r="C168" s="29"/>
      <c r="D168" s="8"/>
      <c r="F168" s="9"/>
      <c r="G168" s="10"/>
      <c r="H168" s="10"/>
    </row>
    <row r="169" spans="1:8" s="6" customFormat="1" ht="30" customHeight="1">
      <c r="A169" s="7"/>
      <c r="B169" s="7"/>
      <c r="C169" s="29"/>
      <c r="D169" s="8"/>
      <c r="F169" s="9"/>
      <c r="G169" s="10"/>
      <c r="H169" s="10"/>
    </row>
    <row r="170" spans="1:8" s="6" customFormat="1" ht="30" customHeight="1">
      <c r="A170" s="7"/>
      <c r="B170" s="7"/>
      <c r="C170" s="29"/>
      <c r="D170" s="8"/>
      <c r="F170" s="9"/>
      <c r="G170" s="10"/>
      <c r="H170" s="10"/>
    </row>
    <row r="171" spans="1:8" s="6" customFormat="1" ht="30" customHeight="1">
      <c r="A171" s="7"/>
      <c r="B171" s="7"/>
      <c r="C171" s="29"/>
      <c r="D171" s="8"/>
      <c r="F171" s="9"/>
      <c r="G171" s="10"/>
      <c r="H171" s="10"/>
    </row>
    <row r="172" spans="1:8" s="6" customFormat="1" ht="30" customHeight="1">
      <c r="A172" s="7"/>
      <c r="B172" s="7"/>
      <c r="C172" s="29"/>
      <c r="D172" s="8"/>
      <c r="F172" s="9"/>
      <c r="G172" s="10"/>
      <c r="H172" s="10"/>
    </row>
    <row r="173" spans="1:8" s="6" customFormat="1" ht="30" customHeight="1">
      <c r="A173" s="7"/>
      <c r="B173" s="7"/>
      <c r="C173" s="29"/>
      <c r="D173" s="8"/>
      <c r="F173" s="9"/>
      <c r="G173" s="10"/>
      <c r="H173" s="10"/>
    </row>
    <row r="174" spans="1:8" s="6" customFormat="1" ht="30" customHeight="1">
      <c r="A174" s="7"/>
      <c r="B174" s="7"/>
      <c r="C174" s="29"/>
      <c r="D174" s="8"/>
      <c r="F174" s="9"/>
      <c r="G174" s="10"/>
      <c r="H174" s="10"/>
    </row>
    <row r="175" spans="1:8" s="6" customFormat="1" ht="30" customHeight="1">
      <c r="A175" s="7"/>
      <c r="B175" s="7"/>
      <c r="C175" s="29"/>
      <c r="D175" s="8"/>
      <c r="F175" s="9"/>
      <c r="G175" s="10"/>
      <c r="H175" s="10"/>
    </row>
    <row r="176" spans="1:8" s="6" customFormat="1" ht="30" customHeight="1">
      <c r="A176" s="7"/>
      <c r="B176" s="7"/>
      <c r="C176" s="29"/>
      <c r="D176" s="8"/>
      <c r="F176" s="9"/>
      <c r="G176" s="10"/>
      <c r="H176" s="10"/>
    </row>
    <row r="177" spans="1:8" s="6" customFormat="1" ht="30" customHeight="1">
      <c r="A177" s="7"/>
      <c r="B177" s="7"/>
      <c r="C177" s="29"/>
      <c r="D177" s="8"/>
      <c r="F177" s="9"/>
      <c r="G177" s="10"/>
      <c r="H177" s="10"/>
    </row>
    <row r="178" spans="1:8" s="6" customFormat="1" ht="30" customHeight="1">
      <c r="A178" s="7"/>
      <c r="B178" s="7"/>
      <c r="C178" s="29"/>
      <c r="D178" s="8"/>
      <c r="F178" s="9"/>
      <c r="G178" s="10"/>
      <c r="H178" s="10"/>
    </row>
    <row r="179" spans="1:8" s="6" customFormat="1" ht="30" customHeight="1">
      <c r="A179" s="7"/>
      <c r="B179" s="7"/>
      <c r="C179" s="29"/>
      <c r="D179" s="8"/>
      <c r="F179" s="9"/>
      <c r="G179" s="10"/>
      <c r="H179" s="10"/>
    </row>
    <row r="180" spans="1:8" s="6" customFormat="1" ht="30" customHeight="1">
      <c r="A180" s="7"/>
      <c r="B180" s="7"/>
      <c r="C180" s="29"/>
      <c r="D180" s="8"/>
      <c r="F180" s="9"/>
      <c r="G180" s="10"/>
      <c r="H180" s="10"/>
    </row>
    <row r="181" spans="1:8" s="6" customFormat="1" ht="30" customHeight="1">
      <c r="A181" s="7"/>
      <c r="B181" s="7"/>
      <c r="C181" s="29"/>
      <c r="D181" s="8"/>
      <c r="F181" s="9"/>
      <c r="G181" s="10"/>
      <c r="H181" s="10"/>
    </row>
    <row r="182" spans="1:8" s="6" customFormat="1" ht="30" customHeight="1">
      <c r="A182" s="7"/>
      <c r="B182" s="7"/>
      <c r="C182" s="29"/>
      <c r="D182" s="8"/>
      <c r="F182" s="9"/>
      <c r="G182" s="10"/>
      <c r="H182" s="10"/>
    </row>
    <row r="183" spans="1:8" s="6" customFormat="1" ht="30" customHeight="1">
      <c r="A183" s="7"/>
      <c r="B183" s="7"/>
      <c r="C183" s="29"/>
      <c r="D183" s="8"/>
      <c r="F183" s="9"/>
      <c r="G183" s="10"/>
      <c r="H183" s="10"/>
    </row>
    <row r="184" spans="1:8" s="6" customFormat="1" ht="30" customHeight="1">
      <c r="A184" s="7"/>
      <c r="B184" s="7"/>
      <c r="C184" s="29"/>
      <c r="D184" s="8"/>
      <c r="F184" s="9"/>
      <c r="G184" s="10"/>
      <c r="H184" s="10"/>
    </row>
    <row r="185" spans="1:8" s="6" customFormat="1" ht="30" customHeight="1">
      <c r="A185" s="11"/>
      <c r="B185" s="11"/>
      <c r="C185" s="30"/>
      <c r="D185" s="12"/>
      <c r="E185" s="4"/>
      <c r="F185" s="13"/>
      <c r="G185" s="14"/>
      <c r="H185" s="14"/>
    </row>
    <row r="186" spans="1:8" s="6" customFormat="1" ht="30" customHeight="1">
      <c r="A186" s="11"/>
      <c r="B186" s="11"/>
      <c r="C186" s="30"/>
      <c r="D186" s="12"/>
      <c r="E186" s="4"/>
      <c r="F186" s="13"/>
      <c r="G186" s="14"/>
      <c r="H186" s="14"/>
    </row>
    <row r="187" spans="1:8" s="6" customFormat="1" ht="30" customHeight="1">
      <c r="A187" s="11"/>
      <c r="B187" s="11"/>
      <c r="C187" s="30"/>
      <c r="D187" s="12"/>
      <c r="E187" s="4"/>
      <c r="F187" s="13"/>
      <c r="G187" s="14"/>
      <c r="H187" s="14"/>
    </row>
  </sheetData>
  <sheetProtection formatCells="0" formatColumns="0" formatRows="0"/>
  <mergeCells count="14">
    <mergeCell ref="D5:D6"/>
    <mergeCell ref="E5:F5"/>
    <mergeCell ref="G5:G6"/>
    <mergeCell ref="H5:H6"/>
    <mergeCell ref="A159:G159"/>
    <mergeCell ref="G1:H1"/>
    <mergeCell ref="A157:G157"/>
    <mergeCell ref="A158:G158"/>
    <mergeCell ref="A7:H7"/>
    <mergeCell ref="A2:H2"/>
    <mergeCell ref="A3:H3"/>
    <mergeCell ref="A5:A6"/>
    <mergeCell ref="B5:B6"/>
    <mergeCell ref="C5:C6"/>
  </mergeCells>
  <printOptions horizontalCentered="1"/>
  <pageMargins left="0.5905511811023623" right="0.1968503937007874" top="0.3937007874015748" bottom="0.3937007874015748" header="0.3937007874015748" footer="0.5118110236220472"/>
  <pageSetup firstPageNumber="4" useFirstPageNumber="1" horizontalDpi="300" verticalDpi="300" orientation="portrait" paperSize="9" scale="75" r:id="rId1"/>
  <rowBreaks count="3" manualBreakCount="3">
    <brk id="41" max="8" man="1"/>
    <brk id="95" max="8" man="1"/>
    <brk id="1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Marta Cesarz</cp:lastModifiedBy>
  <cp:lastPrinted>2018-10-25T08:09:55Z</cp:lastPrinted>
  <dcterms:created xsi:type="dcterms:W3CDTF">2004-10-02T15:15:25Z</dcterms:created>
  <dcterms:modified xsi:type="dcterms:W3CDTF">2020-08-24T07:10:57Z</dcterms:modified>
  <cp:category/>
  <cp:version/>
  <cp:contentType/>
  <cp:contentStatus/>
</cp:coreProperties>
</file>